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8_{E8C72C34-44CD-4D53-8955-24DCF18B0A9A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název výusti 1" sheetId="6" r:id="rId1"/>
    <sheet name="název výusti n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" l="1"/>
  <c r="C10" i="6"/>
  <c r="B52" i="6"/>
  <c r="C52" i="6"/>
  <c r="C51" i="6"/>
  <c r="C50" i="6"/>
  <c r="C49" i="6"/>
  <c r="D52" i="6"/>
  <c r="D51" i="6"/>
  <c r="D50" i="6"/>
  <c r="D49" i="6"/>
  <c r="A52" i="6"/>
  <c r="A51" i="6"/>
  <c r="A50" i="6"/>
  <c r="A49" i="6"/>
  <c r="L30" i="6"/>
  <c r="I40" i="6"/>
  <c r="J40" i="6"/>
  <c r="K40" i="6"/>
  <c r="L40" i="6"/>
  <c r="M40" i="6"/>
  <c r="N40" i="6"/>
  <c r="O40" i="6"/>
  <c r="P40" i="6"/>
  <c r="Q40" i="6"/>
  <c r="R40" i="6"/>
  <c r="S40" i="6"/>
  <c r="H40" i="6"/>
  <c r="T39" i="6"/>
  <c r="B3" i="6" s="1"/>
  <c r="T40" i="6" l="1"/>
  <c r="A39" i="6" l="1"/>
  <c r="A40" i="6"/>
  <c r="A38" i="6"/>
  <c r="A37" i="6"/>
  <c r="O29" i="6"/>
  <c r="O30" i="6"/>
  <c r="N30" i="6"/>
  <c r="M30" i="6"/>
  <c r="N29" i="6"/>
  <c r="M29" i="6"/>
  <c r="L29" i="6"/>
  <c r="O28" i="6"/>
  <c r="N28" i="6"/>
  <c r="M28" i="6"/>
  <c r="L28" i="6"/>
  <c r="P28" i="6" s="1"/>
  <c r="O27" i="6"/>
  <c r="N27" i="6"/>
  <c r="M27" i="6"/>
  <c r="L27" i="6"/>
  <c r="D9" i="6"/>
  <c r="D11" i="6" s="1"/>
  <c r="C8" i="6"/>
  <c r="B8" i="6"/>
  <c r="D7" i="6"/>
  <c r="C7" i="6"/>
  <c r="B7" i="6"/>
  <c r="E7" i="6"/>
  <c r="B9" i="6"/>
  <c r="B11" i="6" s="1"/>
  <c r="E9" i="6"/>
  <c r="E11" i="6" s="1"/>
  <c r="C9" i="6"/>
  <c r="C11" i="6" s="1"/>
  <c r="P29" i="6" l="1"/>
  <c r="P30" i="6"/>
  <c r="C41" i="6"/>
  <c r="Q28" i="6" s="1"/>
  <c r="D41" i="6"/>
  <c r="Q30" i="6" s="1"/>
  <c r="D8" i="6" l="1"/>
  <c r="E8" i="6" l="1"/>
</calcChain>
</file>

<file path=xl/sharedStrings.xml><?xml version="1.0" encoding="utf-8"?>
<sst xmlns="http://schemas.openxmlformats.org/spreadsheetml/2006/main" count="253" uniqueCount="110">
  <si>
    <t>průměr</t>
  </si>
  <si>
    <t>roční množství</t>
  </si>
  <si>
    <t>poměrné množství</t>
  </si>
  <si>
    <t>rozmezí hodnot</t>
  </si>
  <si>
    <t>min. účinnost</t>
  </si>
  <si>
    <t>Datum odběru*</t>
  </si>
  <si>
    <t>* v případě většího počtu vzorků, či ukazatelů je možné tabulku zvětšit</t>
  </si>
  <si>
    <t>Vyhodnocení na základě naměřených hodnot*</t>
  </si>
  <si>
    <t>vyhodnocení dle "p"</t>
  </si>
  <si>
    <t>vyhodnocení dle "m"</t>
  </si>
  <si>
    <t>* z uvedených charakterstik vyplňte jen ty, které máte uvedeny ve vodoprávním povolení</t>
  </si>
  <si>
    <t>zadejte vypočtenou průměrnou hodnotu</t>
  </si>
  <si>
    <t>zadejte nejvyšší naměřenou hodnotu</t>
  </si>
  <si>
    <t>zadejte hodnotu průměrné koncentrace vynásobené množstvím vypuštěné odpadní vody</t>
  </si>
  <si>
    <t>počet vzorků</t>
  </si>
  <si>
    <t>Závadná látka/ukazatel</t>
  </si>
  <si>
    <t>Závadná látka/           ukazatel</t>
  </si>
  <si>
    <t>Komentář k vyplňování hodnot, podrobnější návod pro určení jednotlivých charakteristik naleznete na EnviHELP</t>
  </si>
  <si>
    <t>rok</t>
  </si>
  <si>
    <t>CHSK</t>
  </si>
  <si>
    <t>BSK5</t>
  </si>
  <si>
    <t>NL</t>
  </si>
  <si>
    <t>N-NH4</t>
  </si>
  <si>
    <t>N-NO3</t>
  </si>
  <si>
    <t>N-NO2</t>
  </si>
  <si>
    <t>N-anorg.</t>
  </si>
  <si>
    <t>N-celk</t>
  </si>
  <si>
    <t>P-celk</t>
  </si>
  <si>
    <t>výsledky rozborů - odtok</t>
  </si>
  <si>
    <t>roční množství [t/rok]</t>
  </si>
  <si>
    <t>vyhodnocení dle "m" [mg/l]</t>
  </si>
  <si>
    <t>průměr [mg/l]</t>
  </si>
  <si>
    <t>min. účinnost [%]</t>
  </si>
  <si>
    <t>pH</t>
  </si>
  <si>
    <t>proteklé množství [m3/rok]</t>
  </si>
  <si>
    <t>CHSK [mg/l]</t>
  </si>
  <si>
    <t>BSK5 [mg/l]</t>
  </si>
  <si>
    <t>NL [mg/l]</t>
  </si>
  <si>
    <t>N-NH4 [mg/l]</t>
  </si>
  <si>
    <t>N-celk [mg/l]</t>
  </si>
  <si>
    <t>P-celk [mg/l]</t>
  </si>
  <si>
    <t>N-NO3 [mg/l]</t>
  </si>
  <si>
    <t>N-NO2 [mg/l]</t>
  </si>
  <si>
    <t>N-anorg. [mg/l]</t>
  </si>
  <si>
    <t>zadejte vypočtenou minimální účinnost - pro zadání koncentrace na nátoku a odtoku použijte dvě tabulky - odtok a přítok</t>
  </si>
  <si>
    <t>název výusti*</t>
  </si>
  <si>
    <t>* pro více výustí vložte další list se zkráceným názvem výusti</t>
  </si>
  <si>
    <t>Další informace pro vodoprávní úřad předepsané vodoprávním rozhodnutím</t>
  </si>
  <si>
    <t>* níže uveďte informace uvedené v podmínkách platného rozhodnnutí, které požaduje vodoprávní úřad k zasílání k uvedené výusti</t>
  </si>
  <si>
    <t xml:space="preserve">NL </t>
  </si>
  <si>
    <t xml:space="preserve">N-NH4 </t>
  </si>
  <si>
    <t xml:space="preserve">N-celk </t>
  </si>
  <si>
    <t xml:space="preserve">P-celk </t>
  </si>
  <si>
    <t xml:space="preserve">N-NO3 </t>
  </si>
  <si>
    <t xml:space="preserve">N-NO2 </t>
  </si>
  <si>
    <t>vyhodnocení dle "p" [mg/l]</t>
  </si>
  <si>
    <t>Závadná látka/           ukazatel [mg/l]</t>
  </si>
  <si>
    <t>výsledky rozborů - přítok (vyplňte v případě požadavku VÚ v rozhodnutí)</t>
  </si>
  <si>
    <t>výsledky rozborů - účinnost [%] (vyplňte v případě požadavku VÚ v rozhodnutí)</t>
  </si>
  <si>
    <t>pH (bezrozměrné)</t>
  </si>
  <si>
    <t>poměrné množství [kg/t]</t>
  </si>
  <si>
    <t>zadejte ANO pokud jsou všechny hodnoty ukazatele limitovaného v rozhodnutí  jako rozmezí hodnot v předepsaném intervalu a NE pokud nejsou.</t>
  </si>
  <si>
    <t>jedná se o poměrné množství vypouštěného znečištění na jednotku látky nebo suroviny použité při výrobě nebo výrobku - blíže viz postup na ENVI help</t>
  </si>
  <si>
    <t xml:space="preserve">zde vyplňte zkratku závadné látky nebo ukazatele v souladu se zkratkami používanými                  v NV č. 401/2015 Sb. v platném znění, např.. CHSKcr, NL, pH, Ncelk, AOX, Hg a pod. </t>
  </si>
  <si>
    <t>zadejte následující nejvyšší hodnotu po odečtení příslušného množství nejvyšších hodnot dle přílohy č. 5 k NV č. 401/2015 Sb.</t>
  </si>
  <si>
    <t>C10-C40</t>
  </si>
  <si>
    <t>ČOV</t>
  </si>
  <si>
    <t>průměr:</t>
  </si>
  <si>
    <t>Od Rozhodnutí o změně č. 5 integrovaného povolení z 25. 7. 2019 je sledování i CHSKCr a C10-40</t>
  </si>
  <si>
    <t>výtok ČOV II</t>
  </si>
  <si>
    <t>Úprava výpočtů pro vodní bilanci - vypouštění</t>
  </si>
  <si>
    <t>20a</t>
  </si>
  <si>
    <t>20b</t>
  </si>
  <si>
    <t>Vypouštěné, průměr</t>
  </si>
  <si>
    <t>Produkované, průměr</t>
  </si>
  <si>
    <t>U1</t>
  </si>
  <si>
    <t>U2</t>
  </si>
  <si>
    <t>CHSK Cr</t>
  </si>
  <si>
    <t>U3</t>
  </si>
  <si>
    <t>U4</t>
  </si>
  <si>
    <t>RAS</t>
  </si>
  <si>
    <t>U5</t>
  </si>
  <si>
    <t>U6</t>
  </si>
  <si>
    <t>N anorg.</t>
  </si>
  <si>
    <t>U7</t>
  </si>
  <si>
    <t>P celk.</t>
  </si>
  <si>
    <t>U8</t>
  </si>
  <si>
    <t>vypouštěné vody</t>
  </si>
  <si>
    <t>&lt;0,1</t>
  </si>
  <si>
    <t>&lt;10</t>
  </si>
  <si>
    <t>mez stanov.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</si>
  <si>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</si>
  <si>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</si>
  <si>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</si>
  <si>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</si>
  <si>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</si>
  <si>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</si>
  <si>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</si>
  <si>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</si>
  <si>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</si>
  <si>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</si>
  <si>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</si>
  <si>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</si>
  <si>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m3</t>
  </si>
  <si>
    <t>tis. M3</t>
  </si>
  <si>
    <t>celkem</t>
  </si>
  <si>
    <t xml:space="preserve">zde vyplňte zkratku závadné látky nebo ukazatele v souladu se zkratkami používanými v NV č. 401/2015 Sb. v platném znění, např.. CHSKcr, NL, pH, Ncelk, AOX, Hg a pod. </t>
  </si>
  <si>
    <t>RL</t>
  </si>
  <si>
    <t>Transfer pro vodní bilanci v tis. m3</t>
  </si>
  <si>
    <t>VKS ČOV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</si>
</sst>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0"/>
    <numFmt numFmtId="165" formatCode="#0.0"/>
    <numFmt numFmtId="166" formatCode="#0.00"/>
    <numFmt numFmtId="167" formatCode="0.0"/>
    <numFmt numFmtId="168" formatCode="0.000"/>
    <numFmt numFmtId="169" formatCode="0.0000"/>
  </numFmts>
  <fonts count="25">
    <font>
      <sz val="10"/>
      <name val="Arial"/>
      <charset val="238"/>
    </font>
    <font>
      <sz val="9"/>
      <color indexed="63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indexed="56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Arial CE"/>
      <charset val="238"/>
    </font>
    <font>
      <sz val="10"/>
      <color rgb="FFFF0000"/>
      <name val="Arial CE"/>
      <family val="2"/>
      <charset val="238"/>
    </font>
    <font>
      <sz val="10"/>
      <color theme="1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indexed="63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Inherit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11"/>
      <color indexed="8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/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EE5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76">
    <xf numFmtId="0" fontId="0" fillId="0" borderId="0" xfId="0"/>
    <xf numFmtId="0" fontId="4" fillId="0" borderId="1" xfId="0" applyFont="1" applyBorder="1"/>
    <xf numFmtId="0" fontId="1" fillId="0" borderId="0" xfId="0" applyFont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 applyAlignment="1">
      <alignment wrapText="1"/>
    </xf>
    <xf numFmtId="0" fontId="3" fillId="0" borderId="9" xfId="0" applyFont="1" applyBorder="1"/>
    <xf numFmtId="0" fontId="2" fillId="2" borderId="8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3" fillId="0" borderId="0" xfId="0" applyFont="1"/>
    <xf numFmtId="0" fontId="3" fillId="0" borderId="10" xfId="0" applyFont="1" applyBorder="1" applyAlignment="1">
      <alignment horizontal="justify" vertical="justify" wrapText="1"/>
    </xf>
    <xf numFmtId="0" fontId="3" fillId="0" borderId="1" xfId="0" applyFont="1" applyBorder="1" applyAlignment="1">
      <alignment horizontal="justify" vertical="justify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11" xfId="0" applyFont="1" applyBorder="1" applyAlignment="1">
      <alignment wrapText="1"/>
    </xf>
    <xf numFmtId="0" fontId="3" fillId="0" borderId="10" xfId="0" applyFont="1" applyBorder="1" applyAlignment="1">
      <alignment vertical="justify"/>
    </xf>
    <xf numFmtId="0" fontId="3" fillId="0" borderId="10" xfId="0" applyFont="1" applyBorder="1" applyAlignment="1">
      <alignment wrapText="1"/>
    </xf>
    <xf numFmtId="14" fontId="6" fillId="0" borderId="13" xfId="0" applyNumberFormat="1" applyFont="1" applyBorder="1"/>
    <xf numFmtId="14" fontId="6" fillId="0" borderId="14" xfId="0" applyNumberFormat="1" applyFont="1" applyBorder="1"/>
    <xf numFmtId="14" fontId="6" fillId="0" borderId="15" xfId="0" applyNumberFormat="1" applyFont="1" applyBorder="1"/>
    <xf numFmtId="165" fontId="6" fillId="0" borderId="16" xfId="0" applyNumberFormat="1" applyFont="1" applyBorder="1"/>
    <xf numFmtId="166" fontId="6" fillId="0" borderId="16" xfId="0" applyNumberFormat="1" applyFont="1" applyBorder="1"/>
    <xf numFmtId="165" fontId="6" fillId="0" borderId="17" xfId="0" applyNumberFormat="1" applyFont="1" applyBorder="1"/>
    <xf numFmtId="166" fontId="6" fillId="0" borderId="17" xfId="0" applyNumberFormat="1" applyFont="1" applyBorder="1"/>
    <xf numFmtId="165" fontId="6" fillId="0" borderId="18" xfId="0" applyNumberFormat="1" applyFont="1" applyBorder="1"/>
    <xf numFmtId="166" fontId="6" fillId="0" borderId="18" xfId="0" applyNumberFormat="1" applyFont="1" applyBorder="1"/>
    <xf numFmtId="0" fontId="0" fillId="0" borderId="1" xfId="0" applyBorder="1" applyAlignment="1">
      <alignment vertical="top" wrapText="1"/>
    </xf>
    <xf numFmtId="164" fontId="6" fillId="0" borderId="16" xfId="0" applyNumberFormat="1" applyFont="1" applyBorder="1"/>
    <xf numFmtId="164" fontId="6" fillId="0" borderId="17" xfId="0" applyNumberFormat="1" applyFont="1" applyBorder="1"/>
    <xf numFmtId="164" fontId="6" fillId="0" borderId="18" xfId="0" applyNumberFormat="1" applyFont="1" applyBorder="1"/>
    <xf numFmtId="0" fontId="1" fillId="0" borderId="17" xfId="0" applyFont="1" applyBorder="1" applyAlignment="1">
      <alignment horizontal="center" vertical="top" wrapText="1"/>
    </xf>
    <xf numFmtId="165" fontId="6" fillId="0" borderId="19" xfId="0" applyNumberFormat="1" applyFont="1" applyBorder="1"/>
    <xf numFmtId="0" fontId="1" fillId="0" borderId="16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165" fontId="6" fillId="0" borderId="21" xfId="0" applyNumberFormat="1" applyFont="1" applyBorder="1"/>
    <xf numFmtId="0" fontId="1" fillId="0" borderId="22" xfId="0" applyFont="1" applyBorder="1" applyAlignment="1">
      <alignment horizontal="center" vertical="top" wrapText="1"/>
    </xf>
    <xf numFmtId="165" fontId="6" fillId="0" borderId="23" xfId="0" applyNumberFormat="1" applyFont="1" applyBorder="1"/>
    <xf numFmtId="0" fontId="1" fillId="0" borderId="18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164" fontId="6" fillId="0" borderId="19" xfId="0" applyNumberFormat="1" applyFont="1" applyBorder="1"/>
    <xf numFmtId="164" fontId="6" fillId="0" borderId="21" xfId="0" applyNumberFormat="1" applyFont="1" applyBorder="1"/>
    <xf numFmtId="164" fontId="6" fillId="0" borderId="23" xfId="0" applyNumberFormat="1" applyFont="1" applyBorder="1"/>
    <xf numFmtId="49" fontId="7" fillId="0" borderId="25" xfId="0" applyNumberFormat="1" applyFont="1" applyBorder="1" applyAlignment="1">
      <alignment horizontal="center"/>
    </xf>
    <xf numFmtId="164" fontId="6" fillId="3" borderId="16" xfId="0" applyNumberFormat="1" applyFont="1" applyFill="1" applyBorder="1"/>
    <xf numFmtId="164" fontId="6" fillId="3" borderId="17" xfId="0" applyNumberFormat="1" applyFont="1" applyFill="1" applyBorder="1"/>
    <xf numFmtId="164" fontId="6" fillId="3" borderId="18" xfId="0" applyNumberFormat="1" applyFont="1" applyFill="1" applyBorder="1"/>
    <xf numFmtId="0" fontId="2" fillId="2" borderId="10" xfId="0" applyFont="1" applyFill="1" applyBorder="1" applyAlignment="1">
      <alignment vertical="center" wrapText="1"/>
    </xf>
    <xf numFmtId="49" fontId="7" fillId="0" borderId="26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167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3" fillId="0" borderId="17" xfId="0" applyFont="1" applyBorder="1"/>
    <xf numFmtId="0" fontId="3" fillId="0" borderId="8" xfId="0" applyFont="1" applyBorder="1"/>
    <xf numFmtId="0" fontId="3" fillId="0" borderId="1" xfId="0" applyFont="1" applyBorder="1"/>
    <xf numFmtId="0" fontId="2" fillId="0" borderId="10" xfId="0" applyFont="1" applyBorder="1" applyAlignment="1">
      <alignment vertical="center" wrapText="1"/>
    </xf>
    <xf numFmtId="49" fontId="7" fillId="0" borderId="25" xfId="0" applyNumberFormat="1" applyFont="1" applyBorder="1" applyAlignment="1">
      <alignment horizontal="center" wrapText="1"/>
    </xf>
    <xf numFmtId="0" fontId="0" fillId="0" borderId="9" xfId="0" applyBorder="1" applyAlignment="1">
      <alignment horizontal="center" vertical="top" wrapText="1"/>
    </xf>
    <xf numFmtId="3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11" xfId="0" applyFont="1" applyBorder="1" applyAlignment="1">
      <alignment horizontal="center" wrapText="1"/>
    </xf>
    <xf numFmtId="166" fontId="6" fillId="0" borderId="19" xfId="0" applyNumberFormat="1" applyFont="1" applyBorder="1"/>
    <xf numFmtId="166" fontId="1" fillId="0" borderId="16" xfId="0" applyNumberFormat="1" applyFont="1" applyBorder="1" applyAlignment="1">
      <alignment horizontal="center" vertical="top" wrapText="1"/>
    </xf>
    <xf numFmtId="166" fontId="1" fillId="0" borderId="20" xfId="0" applyNumberFormat="1" applyFont="1" applyBorder="1" applyAlignment="1">
      <alignment horizontal="center" vertical="top" wrapText="1"/>
    </xf>
    <xf numFmtId="166" fontId="1" fillId="0" borderId="31" xfId="0" applyNumberFormat="1" applyFont="1" applyBorder="1" applyAlignment="1">
      <alignment horizontal="center" vertical="top" wrapText="1"/>
    </xf>
    <xf numFmtId="166" fontId="1" fillId="0" borderId="32" xfId="0" applyNumberFormat="1" applyFont="1" applyBorder="1" applyAlignment="1">
      <alignment horizontal="center" vertical="top" wrapText="1"/>
    </xf>
    <xf numFmtId="166" fontId="6" fillId="0" borderId="21" xfId="0" applyNumberFormat="1" applyFont="1" applyBorder="1"/>
    <xf numFmtId="166" fontId="1" fillId="0" borderId="17" xfId="0" applyNumberFormat="1" applyFont="1" applyBorder="1" applyAlignment="1">
      <alignment horizontal="center" vertical="top" wrapText="1"/>
    </xf>
    <xf numFmtId="166" fontId="1" fillId="0" borderId="22" xfId="0" applyNumberFormat="1" applyFont="1" applyBorder="1" applyAlignment="1">
      <alignment horizontal="center" vertical="top" wrapText="1"/>
    </xf>
    <xf numFmtId="166" fontId="0" fillId="4" borderId="3" xfId="0" applyNumberFormat="1" applyFill="1" applyBorder="1"/>
    <xf numFmtId="166" fontId="0" fillId="4" borderId="6" xfId="0" applyNumberFormat="1" applyFill="1" applyBorder="1"/>
    <xf numFmtId="167" fontId="0" fillId="4" borderId="3" xfId="0" applyNumberFormat="1" applyFill="1" applyBorder="1"/>
    <xf numFmtId="168" fontId="0" fillId="4" borderId="3" xfId="0" applyNumberFormat="1" applyFill="1" applyBorder="1"/>
    <xf numFmtId="0" fontId="0" fillId="0" borderId="11" xfId="0" applyBorder="1" applyAlignment="1">
      <alignment vertical="top" wrapText="1"/>
    </xf>
    <xf numFmtId="0" fontId="0" fillId="0" borderId="33" xfId="0" applyBorder="1" applyAlignment="1">
      <alignment horizontal="center" vertical="top" wrapText="1"/>
    </xf>
    <xf numFmtId="0" fontId="3" fillId="5" borderId="0" xfId="0" applyFont="1" applyFill="1"/>
    <xf numFmtId="0" fontId="3" fillId="4" borderId="0" xfId="0" applyFont="1" applyFill="1" applyAlignment="1">
      <alignment horizontal="center"/>
    </xf>
    <xf numFmtId="164" fontId="6" fillId="4" borderId="21" xfId="0" applyNumberFormat="1" applyFont="1" applyFill="1" applyBorder="1" applyAlignment="1">
      <alignment horizontal="right"/>
    </xf>
    <xf numFmtId="164" fontId="9" fillId="4" borderId="17" xfId="0" applyNumberFormat="1" applyFont="1" applyFill="1" applyBorder="1"/>
    <xf numFmtId="0" fontId="0" fillId="5" borderId="0" xfId="0" applyFill="1"/>
    <xf numFmtId="0" fontId="0" fillId="4" borderId="6" xfId="0" applyFill="1" applyBorder="1" applyAlignment="1">
      <alignment horizontal="center"/>
    </xf>
    <xf numFmtId="2" fontId="0" fillId="4" borderId="5" xfId="0" applyNumberFormat="1" applyFill="1" applyBorder="1"/>
    <xf numFmtId="2" fontId="0" fillId="4" borderId="5" xfId="0" applyNumberFormat="1" applyFill="1" applyBorder="1" applyAlignment="1">
      <alignment horizontal="center"/>
    </xf>
    <xf numFmtId="2" fontId="0" fillId="4" borderId="2" xfId="0" applyNumberFormat="1" applyFill="1" applyBorder="1"/>
    <xf numFmtId="168" fontId="0" fillId="4" borderId="6" xfId="0" applyNumberFormat="1" applyFill="1" applyBorder="1" applyAlignment="1">
      <alignment horizontal="center"/>
    </xf>
    <xf numFmtId="169" fontId="0" fillId="4" borderId="6" xfId="0" applyNumberFormat="1" applyFill="1" applyBorder="1"/>
    <xf numFmtId="4" fontId="0" fillId="0" borderId="0" xfId="0" applyNumberFormat="1"/>
    <xf numFmtId="0" fontId="11" fillId="0" borderId="0" xfId="0" applyFont="1"/>
    <xf numFmtId="0" fontId="10" fillId="0" borderId="0" xfId="0" applyFont="1" applyAlignment="1">
      <alignment horizontal="center"/>
    </xf>
    <xf numFmtId="0" fontId="13" fillId="0" borderId="0" xfId="0" applyFont="1"/>
    <xf numFmtId="14" fontId="0" fillId="0" borderId="0" xfId="0" applyNumberFormat="1"/>
    <xf numFmtId="14" fontId="11" fillId="0" borderId="0" xfId="0" applyNumberFormat="1" applyFont="1"/>
    <xf numFmtId="0" fontId="12" fillId="0" borderId="0" xfId="0" applyFont="1"/>
    <xf numFmtId="0" fontId="15" fillId="7" borderId="35" xfId="0" applyFont="1" applyFill="1" applyBorder="1" applyAlignment="1">
      <alignment horizontal="center" vertical="center" wrapText="1"/>
    </xf>
    <xf numFmtId="0" fontId="15" fillId="7" borderId="36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44" xfId="0" applyBorder="1"/>
    <xf numFmtId="0" fontId="17" fillId="7" borderId="46" xfId="0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17" fillId="7" borderId="47" xfId="0" applyFont="1" applyFill="1" applyBorder="1" applyAlignment="1">
      <alignment horizontal="center" vertical="top" wrapText="1"/>
    </xf>
    <xf numFmtId="0" fontId="17" fillId="7" borderId="48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4" fillId="10" borderId="0" xfId="0" applyFont="1" applyFill="1" applyAlignment="1">
      <alignment horizontal="right"/>
    </xf>
    <xf numFmtId="166" fontId="3" fillId="11" borderId="21" xfId="0" applyNumberFormat="1" applyFont="1" applyFill="1" applyBorder="1"/>
    <xf numFmtId="164" fontId="3" fillId="11" borderId="22" xfId="0" applyNumberFormat="1" applyFont="1" applyFill="1" applyBorder="1"/>
    <xf numFmtId="0" fontId="3" fillId="11" borderId="22" xfId="0" applyFont="1" applyFill="1" applyBorder="1"/>
    <xf numFmtId="0" fontId="3" fillId="11" borderId="24" xfId="0" applyFont="1" applyFill="1" applyBorder="1"/>
    <xf numFmtId="0" fontId="4" fillId="0" borderId="7" xfId="0" applyFont="1" applyBorder="1" applyAlignment="1">
      <alignment horizontal="center"/>
    </xf>
    <xf numFmtId="14" fontId="6" fillId="12" borderId="13" xfId="0" applyNumberFormat="1" applyFont="1" applyFill="1" applyBorder="1" applyAlignment="1">
      <alignment horizontal="center"/>
    </xf>
    <xf numFmtId="166" fontId="6" fillId="12" borderId="19" xfId="0" applyNumberFormat="1" applyFont="1" applyFill="1" applyBorder="1"/>
    <xf numFmtId="166" fontId="6" fillId="12" borderId="16" xfId="0" applyNumberFormat="1" applyFont="1" applyFill="1" applyBorder="1"/>
    <xf numFmtId="14" fontId="6" fillId="12" borderId="14" xfId="0" applyNumberFormat="1" applyFont="1" applyFill="1" applyBorder="1" applyAlignment="1">
      <alignment horizontal="center"/>
    </xf>
    <xf numFmtId="166" fontId="6" fillId="12" borderId="21" xfId="0" applyNumberFormat="1" applyFont="1" applyFill="1" applyBorder="1"/>
    <xf numFmtId="166" fontId="6" fillId="12" borderId="17" xfId="0" applyNumberFormat="1" applyFont="1" applyFill="1" applyBorder="1"/>
    <xf numFmtId="14" fontId="6" fillId="12" borderId="29" xfId="0" applyNumberFormat="1" applyFont="1" applyFill="1" applyBorder="1" applyAlignment="1">
      <alignment horizontal="center"/>
    </xf>
    <xf numFmtId="166" fontId="6" fillId="12" borderId="30" xfId="0" applyNumberFormat="1" applyFont="1" applyFill="1" applyBorder="1"/>
    <xf numFmtId="166" fontId="6" fillId="12" borderId="31" xfId="0" applyNumberFormat="1" applyFont="1" applyFill="1" applyBorder="1"/>
    <xf numFmtId="14" fontId="0" fillId="4" borderId="43" xfId="0" applyNumberFormat="1" applyFill="1" applyBorder="1"/>
    <xf numFmtId="14" fontId="0" fillId="4" borderId="45" xfId="0" applyNumberFormat="1" applyFill="1" applyBorder="1"/>
    <xf numFmtId="166" fontId="0" fillId="4" borderId="17" xfId="0" applyNumberFormat="1" applyFill="1" applyBorder="1"/>
    <xf numFmtId="166" fontId="0" fillId="4" borderId="44" xfId="0" applyNumberFormat="1" applyFill="1" applyBorder="1"/>
    <xf numFmtId="14" fontId="0" fillId="0" borderId="17" xfId="0" applyNumberFormat="1" applyBorder="1"/>
    <xf numFmtId="0" fontId="4" fillId="0" borderId="17" xfId="0" applyFont="1" applyBorder="1"/>
    <xf numFmtId="0" fontId="0" fillId="4" borderId="17" xfId="0" applyFill="1" applyBorder="1"/>
    <xf numFmtId="0" fontId="3" fillId="4" borderId="17" xfId="0" applyFont="1" applyFill="1" applyBorder="1"/>
    <xf numFmtId="14" fontId="6" fillId="4" borderId="14" xfId="0" applyNumberFormat="1" applyFont="1" applyFill="1" applyBorder="1" applyAlignment="1">
      <alignment horizontal="center"/>
    </xf>
    <xf numFmtId="166" fontId="3" fillId="11" borderId="23" xfId="0" applyNumberFormat="1" applyFont="1" applyFill="1" applyBorder="1" applyAlignment="1">
      <alignment horizontal="right"/>
    </xf>
    <xf numFmtId="167" fontId="0" fillId="12" borderId="17" xfId="0" applyNumberFormat="1" applyFill="1" applyBorder="1"/>
    <xf numFmtId="0" fontId="16" fillId="8" borderId="38" xfId="0" applyFont="1" applyFill="1" applyBorder="1" applyAlignment="1">
      <alignment horizontal="left" vertical="center"/>
    </xf>
    <xf numFmtId="0" fontId="16" fillId="8" borderId="41" xfId="0" applyFont="1" applyFill="1" applyBorder="1" applyAlignment="1">
      <alignment horizontal="left" vertical="center"/>
    </xf>
    <xf numFmtId="0" fontId="16" fillId="9" borderId="39" xfId="0" applyFont="1" applyFill="1" applyBorder="1" applyAlignment="1">
      <alignment horizontal="left" vertical="center"/>
    </xf>
    <xf numFmtId="0" fontId="16" fillId="9" borderId="42" xfId="0" applyFont="1" applyFill="1" applyBorder="1" applyAlignment="1">
      <alignment horizontal="left" vertical="center"/>
    </xf>
    <xf numFmtId="0" fontId="14" fillId="6" borderId="33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4" xfId="0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16" fillId="8" borderId="37" xfId="0" applyFont="1" applyFill="1" applyBorder="1" applyAlignment="1">
      <alignment horizontal="left" vertical="center"/>
    </xf>
    <xf numFmtId="0" fontId="16" fillId="8" borderId="40" xfId="0" applyFont="1" applyFill="1" applyBorder="1" applyAlignment="1">
      <alignment horizontal="left" vertical="center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7" xfId="0" applyBorder="1"/>
    <xf numFmtId="0" fontId="0" fillId="0" borderId="28" xfId="0" applyBorder="1"/>
    <xf numFmtId="164" fontId="5" fillId="0" borderId="17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14" fontId="21" fillId="0" borderId="0" xfId="0" applyNumberFormat="1" applyFont="1"/>
    <xf numFmtId="49" fontId="5" fillId="0" borderId="25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9" fontId="6" fillId="4" borderId="16" xfId="1" applyFont="1" applyFill="1" applyBorder="1"/>
    <xf numFmtId="9" fontId="6" fillId="4" borderId="17" xfId="1" applyFont="1" applyFill="1" applyBorder="1"/>
    <xf numFmtId="9" fontId="6" fillId="4" borderId="31" xfId="1" applyFont="1" applyFill="1" applyBorder="1"/>
    <xf numFmtId="9" fontId="0" fillId="4" borderId="3" xfId="0" applyNumberFormat="1" applyFill="1" applyBorder="1"/>
    <xf numFmtId="0" fontId="3" fillId="0" borderId="17" xfId="0" applyFont="1" applyBorder="1" applyAlignment="1">
      <alignment vertical="center"/>
    </xf>
    <xf numFmtId="0" fontId="23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justify" vertical="center" wrapText="1"/>
    </xf>
    <xf numFmtId="164" fontId="24" fillId="12" borderId="17" xfId="0" applyNumberFormat="1" applyFont="1" applyFill="1" applyBorder="1" applyAlignment="1">
      <alignment horizontal="center"/>
    </xf>
    <xf numFmtId="49" fontId="24" fillId="0" borderId="44" xfId="0" applyNumberFormat="1" applyFont="1" applyBorder="1" applyAlignment="1">
      <alignment horizontal="center"/>
    </xf>
    <xf numFmtId="49" fontId="24" fillId="0" borderId="49" xfId="0" applyNumberFormat="1" applyFont="1" applyBorder="1" applyAlignment="1">
      <alignment horizontal="center"/>
    </xf>
    <xf numFmtId="3" fontId="20" fillId="4" borderId="17" xfId="0" applyNumberFormat="1" applyFont="1" applyFill="1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F00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581026</xdr:colOff>
      <xdr:row>2</xdr:row>
      <xdr:rowOff>62278</xdr:rowOff>
    </xdr:from>
    <xdr:to>
      <xdr:col>12</xdr:col>
      <xdr:colOff>414447</xdr:colOff>
      <xdr:row>10</xdr:row>
      <xdr:rowOff>43960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A83F36A-CEF3-42A3-8D6C-AE82E31D67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701" t="28059" r="44368" b="44808"/>
        <a:stretch/>
      </xdr:blipFill>
      <xdr:spPr>
        <a:xfrm>
          <a:off x="10428411" y="384663"/>
          <a:ext cx="3702036" cy="1762125"/>
        </a:xfrm>
        <a:prstGeom prst="rect">
          <a:avLst/>
        </a:prstGeom>
      </xdr:spPr>
    </xdr:pic>
    <xdr:clientData/>
  </xdr:twoCellAnchor>
  <xdr:twoCellAnchor editAs="oneCell">
    <xdr:from>
      <xdr:col>6</xdr:col>
      <xdr:colOff>568349</xdr:colOff>
      <xdr:row>10</xdr:row>
      <xdr:rowOff>148735</xdr:rowOff>
    </xdr:from>
    <xdr:to>
      <xdr:col>13</xdr:col>
      <xdr:colOff>447831</xdr:colOff>
      <xdr:row>23</xdr:row>
      <xdr:rowOff>134328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7DDA3AE-0DB8-4A25-8231-A90896D022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1096" t="32689" r="34836" b="20823"/>
        <a:stretch/>
      </xdr:blipFill>
      <xdr:spPr>
        <a:xfrm>
          <a:off x="10415734" y="2178293"/>
          <a:ext cx="4422174" cy="2620842"/>
        </a:xfrm>
        <a:prstGeom prst="rect">
          <a:avLst/>
        </a:prstGeom>
      </xdr:spPr>
    </xdr:pic>
    <xdr:clientData/>
  </xdr:twoCellAnchor>
  <xdr:twoCellAnchor editAs="oneCell">
    <xdr:from>
      <xdr:col>7</xdr:col>
      <xdr:colOff>438048</xdr:colOff>
      <xdr:row>40</xdr:row>
      <xdr:rowOff>138044</xdr:rowOff>
    </xdr:from>
    <xdr:to>
      <xdr:col>17</xdr:col>
      <xdr:colOff>185612</xdr:colOff>
      <xdr:row>58</xdr:row>
      <xdr:rowOff>150401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329916B-14AE-7472-91E5-6EC634707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45856" y="8485852"/>
          <a:ext cx="6805833" cy="350974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17</xdr:col>
      <xdr:colOff>39078</xdr:colOff>
      <xdr:row>34</xdr:row>
      <xdr:rowOff>156308</xdr:rowOff>
    </xdr:from>
    <xdr:to>
      <xdr:col>20</xdr:col>
      <xdr:colOff>444503</xdr:colOff>
      <xdr:row>48</xdr:row>
      <xdr:rowOff>73269</xdr:rowOff>
    </xdr:to>
    <xdr:sp macro="" textlink="">
      <xdr:nvSpPr>
        <xdr:cNvPr id="5" name="Volný tvar: obrazec 4">
          <a:extLst>
            <a:ext uri="{FF2B5EF4-FFF2-40B4-BE49-F238E27FC236}">
              <a16:creationId xmlns:a16="http://schemas.microsoft.com/office/drawing/2014/main" id="{07349D23-37DF-95D5-C929-96F8C8C0274D}"/>
            </a:ext>
          </a:extLst>
        </xdr:cNvPr>
        <xdr:cNvSpPr/>
      </xdr:nvSpPr>
      <xdr:spPr>
        <a:xfrm>
          <a:off x="12905155" y="7556500"/>
          <a:ext cx="2237156" cy="2921000"/>
        </a:xfrm>
        <a:custGeom>
          <a:avLst/>
          <a:gdLst>
            <a:gd name="csX0" fmla="*/ 136770 w 2085731"/>
            <a:gd name="csY0" fmla="*/ 4093308 h 4093308"/>
            <a:gd name="csX1" fmla="*/ 2085731 w 2085731"/>
            <a:gd name="csY1" fmla="*/ 4093308 h 4093308"/>
            <a:gd name="csX2" fmla="*/ 2085731 w 2085731"/>
            <a:gd name="csY2" fmla="*/ 0 h 4093308"/>
            <a:gd name="csX3" fmla="*/ 0 w 2085731"/>
            <a:gd name="csY3" fmla="*/ 0 h 4093308"/>
            <a:gd name="csX4" fmla="*/ 0 w 2085731"/>
            <a:gd name="csY4" fmla="*/ 43962 h 4093308"/>
            <a:gd name="csX0" fmla="*/ 136770 w 2085731"/>
            <a:gd name="csY0" fmla="*/ 4093308 h 4093308"/>
            <a:gd name="csX1" fmla="*/ 2085731 w 2085731"/>
            <a:gd name="csY1" fmla="*/ 4093308 h 4093308"/>
            <a:gd name="csX2" fmla="*/ 2085731 w 2085731"/>
            <a:gd name="csY2" fmla="*/ 0 h 4093308"/>
            <a:gd name="csX3" fmla="*/ 0 w 2085731"/>
            <a:gd name="csY3" fmla="*/ 0 h 4093308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</a:cxnLst>
          <a:rect l="l" t="t" r="r" b="b"/>
          <a:pathLst>
            <a:path w="2085731" h="4093308">
              <a:moveTo>
                <a:pt x="136770" y="4093308"/>
              </a:moveTo>
              <a:lnTo>
                <a:pt x="2085731" y="4093308"/>
              </a:lnTo>
              <a:lnTo>
                <a:pt x="2085731" y="0"/>
              </a:lnTo>
              <a:lnTo>
                <a:pt x="0" y="0"/>
              </a:lnTo>
            </a:path>
          </a:pathLst>
        </a:custGeom>
        <a:noFill/>
        <a:ln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ln w="57150">
              <a:solidFill>
                <a:schemeClr val="tx1"/>
              </a:solidFill>
            </a:ln>
          </a:endParaRPr>
        </a:p>
      </xdr:txBody>
    </xdr:sp>
    <xdr:clientData/>
  </xdr:twoCellAnchor>
  <xdr:twoCellAnchor editAs="oneCell">
    <xdr:from>
      <xdr:col>9</xdr:col>
      <xdr:colOff>520377</xdr:colOff>
      <xdr:row>60</xdr:row>
      <xdr:rowOff>2869</xdr:rowOff>
    </xdr:from>
    <xdr:to>
      <xdr:col>17</xdr:col>
      <xdr:colOff>322384</xdr:colOff>
      <xdr:row>96</xdr:row>
      <xdr:rowOff>150258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79B8186-82A9-335E-760A-4713DA4F5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71454" y="12180215"/>
          <a:ext cx="5517007" cy="719588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9</xdr:col>
      <xdr:colOff>53731</xdr:colOff>
      <xdr:row>68</xdr:row>
      <xdr:rowOff>102576</xdr:rowOff>
    </xdr:from>
    <xdr:to>
      <xdr:col>9</xdr:col>
      <xdr:colOff>454269</xdr:colOff>
      <xdr:row>68</xdr:row>
      <xdr:rowOff>258884</xdr:rowOff>
    </xdr:to>
    <xdr:sp macro="" textlink="">
      <xdr:nvSpPr>
        <xdr:cNvPr id="7" name="Šipka: doprava 6">
          <a:extLst>
            <a:ext uri="{FF2B5EF4-FFF2-40B4-BE49-F238E27FC236}">
              <a16:creationId xmlns:a16="http://schemas.microsoft.com/office/drawing/2014/main" id="{EDD18C87-7435-D977-9126-C797CE11FFD8}"/>
            </a:ext>
          </a:extLst>
        </xdr:cNvPr>
        <xdr:cNvSpPr/>
      </xdr:nvSpPr>
      <xdr:spPr>
        <a:xfrm>
          <a:off x="7204808" y="14243538"/>
          <a:ext cx="400538" cy="156308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5"/>
  <sheetViews>
    <sheetView tabSelected="1" zoomScale="130" zoomScaleNormal="130" workbookViewId="0">
      <selection activeCell="T29" sqref="T29"/>
    </sheetView>
  </sheetViews>
  <sheetFormatPr defaultRowHeight="12.5"/>
  <cols>
    <col min="1" max="1" width="26.1796875" customWidth="1"/>
    <col min="5" max="5" width="13.26953125" customWidth="1"/>
    <col min="8" max="8" width="10.453125" customWidth="1"/>
    <col min="11" max="13" width="10.1796875" bestFit="1" customWidth="1"/>
    <col min="14" max="14" width="10.81640625" customWidth="1"/>
    <col min="15" max="15" width="10.54296875" customWidth="1"/>
    <col min="16" max="16" width="12.26953125" customWidth="1"/>
  </cols>
  <sheetData>
    <row r="1" spans="1:17" ht="19" customHeight="1">
      <c r="A1" s="63" t="s">
        <v>18</v>
      </c>
      <c r="B1" s="172">
        <v>2024</v>
      </c>
      <c r="C1" s="172"/>
    </row>
    <row r="2" spans="1:17" ht="19" customHeight="1">
      <c r="A2" s="63" t="s">
        <v>45</v>
      </c>
      <c r="B2" s="173" t="s">
        <v>109</v>
      </c>
      <c r="C2" s="174"/>
      <c r="H2" s="86" t="s">
        <v>68</v>
      </c>
      <c r="I2" s="86"/>
      <c r="J2" s="86"/>
      <c r="K2" s="86"/>
      <c r="L2" s="86"/>
      <c r="M2" s="86"/>
      <c r="N2" s="86"/>
      <c r="O2" s="86"/>
      <c r="P2" s="86"/>
      <c r="Q2" s="90"/>
    </row>
    <row r="3" spans="1:17" ht="19" customHeight="1">
      <c r="A3" s="63" t="s">
        <v>34</v>
      </c>
      <c r="B3" s="175">
        <f>T39</f>
        <v>3797</v>
      </c>
      <c r="C3" s="175"/>
    </row>
    <row r="4" spans="1:17" ht="13">
      <c r="A4" s="1" t="s">
        <v>46</v>
      </c>
      <c r="B4" s="69"/>
      <c r="C4" s="69"/>
    </row>
    <row r="5" spans="1:17" ht="13" thickBot="1"/>
    <row r="6" spans="1:17" ht="40.5" customHeight="1" thickBot="1">
      <c r="A6" s="9" t="s">
        <v>7</v>
      </c>
      <c r="B6" s="67" t="s">
        <v>19</v>
      </c>
      <c r="C6" s="67" t="s">
        <v>20</v>
      </c>
      <c r="D6" s="67" t="s">
        <v>49</v>
      </c>
      <c r="E6" s="18" t="s">
        <v>65</v>
      </c>
      <c r="F6" s="20" t="s">
        <v>16</v>
      </c>
      <c r="H6" s="61"/>
    </row>
    <row r="7" spans="1:17" ht="14.5">
      <c r="A7" s="64" t="s">
        <v>55</v>
      </c>
      <c r="B7" s="93">
        <f t="shared" ref="B7:D7" si="0">LARGE(B19:B22,2)</f>
        <v>23</v>
      </c>
      <c r="C7" s="94">
        <f t="shared" si="0"/>
        <v>3.6</v>
      </c>
      <c r="D7" s="92">
        <f t="shared" si="0"/>
        <v>9.6</v>
      </c>
      <c r="E7" s="92">
        <f>LARGE(E19:E22,2)</f>
        <v>0.1</v>
      </c>
      <c r="F7" s="3"/>
      <c r="H7" s="61"/>
    </row>
    <row r="8" spans="1:17" ht="14.5">
      <c r="A8" s="65" t="s">
        <v>30</v>
      </c>
      <c r="B8" s="80">
        <f>MAX(B19:B31)</f>
        <v>27</v>
      </c>
      <c r="C8" s="80">
        <f>MAX(C19:C31)</f>
        <v>4.3</v>
      </c>
      <c r="D8" s="81">
        <f>MAX(D19:D31)</f>
        <v>13</v>
      </c>
      <c r="E8" s="81">
        <f>MAX(E19:E31)</f>
        <v>0.1</v>
      </c>
      <c r="F8" s="4"/>
      <c r="H8" s="62"/>
    </row>
    <row r="9" spans="1:17" ht="13">
      <c r="A9" s="65" t="s">
        <v>31</v>
      </c>
      <c r="B9" s="91">
        <f>AVERAGE(B19:B22)</f>
        <v>22</v>
      </c>
      <c r="C9" s="82">
        <f>AVERAGE(C19:C22)</f>
        <v>3.2750000000000004</v>
      </c>
      <c r="D9" s="82">
        <f>AVERAGE(D19:D22)</f>
        <v>8.8000000000000007</v>
      </c>
      <c r="E9" s="81">
        <f>AVERAGE(E19:E22)</f>
        <v>0.1</v>
      </c>
      <c r="F9" s="4"/>
    </row>
    <row r="10" spans="1:17" ht="13">
      <c r="A10" s="65" t="s">
        <v>32</v>
      </c>
      <c r="B10" s="55"/>
      <c r="C10" s="168">
        <f>MIN(C49:C52)</f>
        <v>-0.57142857142857162</v>
      </c>
      <c r="D10" s="168">
        <f>MIN(D49:D52)</f>
        <v>0.86285714285714288</v>
      </c>
      <c r="E10" s="7"/>
      <c r="F10" s="4"/>
    </row>
    <row r="11" spans="1:17" ht="13">
      <c r="A11" s="65" t="s">
        <v>29</v>
      </c>
      <c r="B11" s="95">
        <f>$B$3*B9/1000000</f>
        <v>8.3533999999999997E-2</v>
      </c>
      <c r="C11" s="83">
        <f t="shared" ref="C11:D11" si="1">$B$3*C9/1000000</f>
        <v>1.2435175000000001E-2</v>
      </c>
      <c r="D11" s="83">
        <f t="shared" si="1"/>
        <v>3.3413600000000009E-2</v>
      </c>
      <c r="E11" s="96">
        <f>$B$3*E9/1000000</f>
        <v>3.7970000000000007E-4</v>
      </c>
      <c r="F11" s="4"/>
    </row>
    <row r="12" spans="1:17" ht="13">
      <c r="A12" s="65" t="s">
        <v>60</v>
      </c>
      <c r="B12" s="55"/>
      <c r="C12" s="4"/>
      <c r="D12" s="7"/>
      <c r="E12" s="7"/>
      <c r="F12" s="4"/>
    </row>
    <row r="13" spans="1:17" ht="13.5" thickBot="1">
      <c r="A13" s="10" t="s">
        <v>3</v>
      </c>
      <c r="B13" s="119"/>
      <c r="C13" s="5"/>
      <c r="D13" s="8"/>
      <c r="E13" s="58"/>
      <c r="F13" s="5"/>
    </row>
    <row r="14" spans="1:17">
      <c r="A14" s="1" t="s">
        <v>10</v>
      </c>
    </row>
    <row r="15" spans="1:17" ht="13.5" thickBot="1">
      <c r="B15" s="149" t="s">
        <v>69</v>
      </c>
      <c r="C15" s="149"/>
      <c r="D15" s="149"/>
      <c r="E15" s="87" t="s">
        <v>69</v>
      </c>
    </row>
    <row r="16" spans="1:17" ht="42.5" thickBot="1">
      <c r="A16" s="66" t="s">
        <v>28</v>
      </c>
      <c r="B16" s="164" t="s">
        <v>35</v>
      </c>
      <c r="C16" s="164" t="s">
        <v>36</v>
      </c>
      <c r="D16" s="164" t="s">
        <v>37</v>
      </c>
      <c r="E16" s="161" t="s">
        <v>65</v>
      </c>
      <c r="F16" s="163" t="s">
        <v>56</v>
      </c>
    </row>
    <row r="17" spans="1:17" ht="23.5" thickBot="1">
      <c r="A17" s="30"/>
      <c r="B17" s="162" t="s">
        <v>14</v>
      </c>
      <c r="C17" s="162" t="s">
        <v>14</v>
      </c>
      <c r="D17" s="162" t="s">
        <v>14</v>
      </c>
      <c r="E17" s="162" t="s">
        <v>14</v>
      </c>
      <c r="F17" s="162" t="s">
        <v>14</v>
      </c>
    </row>
    <row r="18" spans="1:17" ht="13" thickBot="1">
      <c r="A18" s="68" t="s">
        <v>5</v>
      </c>
      <c r="B18" s="16"/>
      <c r="C18" s="16">
        <v>4</v>
      </c>
      <c r="D18" s="16">
        <v>4</v>
      </c>
      <c r="E18" s="11">
        <v>4</v>
      </c>
      <c r="F18" s="17"/>
    </row>
    <row r="19" spans="1:17" ht="13">
      <c r="A19" s="120">
        <v>45371</v>
      </c>
      <c r="B19" s="121">
        <v>18</v>
      </c>
      <c r="C19" s="122">
        <v>2.2000000000000002</v>
      </c>
      <c r="D19" s="122">
        <v>9.6</v>
      </c>
      <c r="E19" s="122">
        <v>0.1</v>
      </c>
      <c r="F19" s="37"/>
    </row>
    <row r="20" spans="1:17" ht="13">
      <c r="A20" s="123">
        <v>45433</v>
      </c>
      <c r="B20" s="124">
        <v>23</v>
      </c>
      <c r="C20" s="125">
        <v>3</v>
      </c>
      <c r="D20" s="125">
        <v>7.6</v>
      </c>
      <c r="E20" s="125">
        <v>0.1</v>
      </c>
      <c r="F20" s="39"/>
    </row>
    <row r="21" spans="1:17" ht="13">
      <c r="A21" s="123">
        <v>45525</v>
      </c>
      <c r="B21" s="124">
        <v>27</v>
      </c>
      <c r="C21" s="125">
        <v>3.6</v>
      </c>
      <c r="D21" s="125">
        <v>13</v>
      </c>
      <c r="E21" s="125">
        <v>0.1</v>
      </c>
      <c r="F21" s="39"/>
    </row>
    <row r="22" spans="1:17" ht="13">
      <c r="A22" s="126">
        <v>45607</v>
      </c>
      <c r="B22" s="127">
        <v>20</v>
      </c>
      <c r="C22" s="128">
        <v>4.3</v>
      </c>
      <c r="D22" s="128">
        <v>5</v>
      </c>
      <c r="E22" s="128">
        <v>0.1</v>
      </c>
      <c r="F22" s="39"/>
    </row>
    <row r="23" spans="1:17" ht="12" customHeight="1">
      <c r="A23" s="22"/>
      <c r="B23" s="38"/>
      <c r="C23" s="26"/>
      <c r="D23" s="26"/>
      <c r="E23" s="34"/>
      <c r="F23" s="39"/>
    </row>
    <row r="24" spans="1:17" ht="13">
      <c r="A24" s="22"/>
      <c r="B24" s="38"/>
      <c r="C24" s="26"/>
      <c r="D24" s="26"/>
      <c r="E24" s="34"/>
      <c r="F24" s="39"/>
    </row>
    <row r="25" spans="1:17" ht="20.5" thickBot="1">
      <c r="A25" s="22"/>
      <c r="B25" s="38"/>
      <c r="C25" s="26"/>
      <c r="D25" s="26"/>
      <c r="E25" s="34"/>
      <c r="F25" s="39"/>
      <c r="I25" s="144" t="s">
        <v>70</v>
      </c>
      <c r="J25" s="145"/>
      <c r="K25" s="145"/>
      <c r="L25" s="145"/>
      <c r="M25" s="145"/>
      <c r="N25" s="145"/>
      <c r="O25" s="145"/>
      <c r="P25" s="145"/>
      <c r="Q25" s="145"/>
    </row>
    <row r="26" spans="1:17" ht="13">
      <c r="A26" s="22"/>
      <c r="B26" s="38"/>
      <c r="C26" s="26"/>
      <c r="D26" s="26"/>
      <c r="E26" s="34"/>
      <c r="F26" s="39"/>
      <c r="L26" s="146" t="s">
        <v>87</v>
      </c>
      <c r="M26" s="147"/>
      <c r="N26" s="147"/>
      <c r="O26" s="148"/>
      <c r="P26" s="108" t="s">
        <v>71</v>
      </c>
      <c r="Q26" s="109" t="s">
        <v>72</v>
      </c>
    </row>
    <row r="27" spans="1:17" ht="21">
      <c r="A27" s="22"/>
      <c r="B27" s="38"/>
      <c r="C27" s="26"/>
      <c r="D27" s="26"/>
      <c r="E27" s="34"/>
      <c r="F27" s="39"/>
      <c r="H27" s="112" t="s">
        <v>90</v>
      </c>
      <c r="L27" s="129">
        <f>A19</f>
        <v>45371</v>
      </c>
      <c r="M27" s="129">
        <f>A20</f>
        <v>45433</v>
      </c>
      <c r="N27" s="129">
        <f>A21</f>
        <v>45525</v>
      </c>
      <c r="O27" s="130">
        <f>A22</f>
        <v>45607</v>
      </c>
      <c r="P27" s="110" t="s">
        <v>73</v>
      </c>
      <c r="Q27" s="111" t="s">
        <v>74</v>
      </c>
    </row>
    <row r="28" spans="1:17" ht="14">
      <c r="A28" s="22"/>
      <c r="B28" s="38"/>
      <c r="C28" s="26"/>
      <c r="D28" s="26"/>
      <c r="E28" s="34"/>
      <c r="F28" s="39"/>
      <c r="I28" s="105" t="s">
        <v>75</v>
      </c>
      <c r="J28" s="150" t="s">
        <v>20</v>
      </c>
      <c r="K28" s="151"/>
      <c r="L28" s="131">
        <f>C19</f>
        <v>2.2000000000000002</v>
      </c>
      <c r="M28" s="131">
        <f>C20</f>
        <v>3</v>
      </c>
      <c r="N28" s="131">
        <f>C21</f>
        <v>3.6</v>
      </c>
      <c r="O28" s="132">
        <f>C22</f>
        <v>4.3</v>
      </c>
      <c r="P28" s="115">
        <f>AVERAGE(L28:O28)</f>
        <v>3.2750000000000004</v>
      </c>
      <c r="Q28" s="116">
        <f>C41</f>
        <v>115.35</v>
      </c>
    </row>
    <row r="29" spans="1:17" ht="14">
      <c r="A29" s="22"/>
      <c r="B29" s="38"/>
      <c r="C29" s="26"/>
      <c r="D29" s="26"/>
      <c r="E29" s="34"/>
      <c r="F29" s="39"/>
      <c r="H29" s="114" t="s">
        <v>89</v>
      </c>
      <c r="I29" s="104" t="s">
        <v>76</v>
      </c>
      <c r="J29" s="150" t="s">
        <v>77</v>
      </c>
      <c r="K29" s="151"/>
      <c r="L29" s="131">
        <f>B19</f>
        <v>18</v>
      </c>
      <c r="M29" s="131">
        <f>B20</f>
        <v>23</v>
      </c>
      <c r="N29" s="131">
        <f>B21</f>
        <v>27</v>
      </c>
      <c r="O29" s="132">
        <f>B22</f>
        <v>20</v>
      </c>
      <c r="P29" s="115">
        <f t="shared" ref="P29:P30" si="2">AVERAGE(L29:O29)</f>
        <v>22</v>
      </c>
      <c r="Q29" s="117"/>
    </row>
    <row r="30" spans="1:17" ht="14">
      <c r="A30" s="22"/>
      <c r="B30" s="38"/>
      <c r="C30" s="26"/>
      <c r="D30" s="26"/>
      <c r="E30" s="34"/>
      <c r="F30" s="39"/>
      <c r="H30" s="113"/>
      <c r="I30" s="104" t="s">
        <v>78</v>
      </c>
      <c r="J30" s="150" t="s">
        <v>21</v>
      </c>
      <c r="K30" s="151"/>
      <c r="L30" s="131">
        <f>D19</f>
        <v>9.6</v>
      </c>
      <c r="M30" s="131">
        <f>D20</f>
        <v>7.6</v>
      </c>
      <c r="N30" s="131">
        <f>D21</f>
        <v>13</v>
      </c>
      <c r="O30" s="132">
        <f>D22</f>
        <v>5</v>
      </c>
      <c r="P30" s="115">
        <f t="shared" si="2"/>
        <v>8.8000000000000007</v>
      </c>
      <c r="Q30" s="116">
        <f>D41</f>
        <v>125</v>
      </c>
    </row>
    <row r="31" spans="1:17" ht="14.5" thickBot="1">
      <c r="A31" s="23"/>
      <c r="B31" s="40"/>
      <c r="C31" s="28"/>
      <c r="D31" s="28"/>
      <c r="E31" s="41"/>
      <c r="F31" s="42"/>
      <c r="H31" s="113"/>
      <c r="I31" s="104" t="s">
        <v>79</v>
      </c>
      <c r="J31" s="150" t="s">
        <v>80</v>
      </c>
      <c r="K31" s="151"/>
      <c r="L31" s="106"/>
      <c r="M31" s="106"/>
      <c r="N31" s="106"/>
      <c r="O31" s="107"/>
      <c r="P31" s="115"/>
      <c r="Q31" s="117"/>
    </row>
    <row r="32" spans="1:17" ht="14">
      <c r="A32" s="1" t="s">
        <v>6</v>
      </c>
      <c r="B32" s="2"/>
      <c r="C32" s="2"/>
      <c r="D32" s="2"/>
      <c r="E32" s="2"/>
      <c r="F32" s="2"/>
      <c r="H32" s="113"/>
      <c r="I32" s="104" t="s">
        <v>81</v>
      </c>
      <c r="J32" s="150" t="s">
        <v>22</v>
      </c>
      <c r="K32" s="151"/>
      <c r="L32" s="106"/>
      <c r="M32" s="106"/>
      <c r="N32" s="106"/>
      <c r="O32" s="107"/>
      <c r="P32" s="115"/>
      <c r="Q32" s="117"/>
    </row>
    <row r="33" spans="1:21" ht="14.5" thickBot="1">
      <c r="C33" s="149" t="s">
        <v>66</v>
      </c>
      <c r="D33" s="149"/>
      <c r="H33" s="113"/>
      <c r="I33" s="104" t="s">
        <v>82</v>
      </c>
      <c r="J33" s="150" t="s">
        <v>83</v>
      </c>
      <c r="K33" s="151"/>
      <c r="L33" s="106"/>
      <c r="M33" s="106"/>
      <c r="N33" s="106"/>
      <c r="O33" s="107"/>
      <c r="P33" s="115"/>
      <c r="Q33" s="117"/>
    </row>
    <row r="34" spans="1:21" ht="42.5" thickBot="1">
      <c r="A34" s="50" t="s">
        <v>57</v>
      </c>
      <c r="B34" s="160" t="s">
        <v>35</v>
      </c>
      <c r="C34" s="160" t="s">
        <v>36</v>
      </c>
      <c r="D34" s="160" t="s">
        <v>37</v>
      </c>
      <c r="E34" s="161" t="s">
        <v>107</v>
      </c>
      <c r="F34" s="163" t="s">
        <v>56</v>
      </c>
      <c r="H34" s="113"/>
      <c r="I34" s="104" t="s">
        <v>84</v>
      </c>
      <c r="J34" s="140" t="s">
        <v>85</v>
      </c>
      <c r="K34" s="141"/>
      <c r="L34" s="106"/>
      <c r="M34" s="106"/>
      <c r="N34" s="106"/>
      <c r="O34" s="107"/>
      <c r="P34" s="115"/>
      <c r="Q34" s="117"/>
    </row>
    <row r="35" spans="1:21" ht="24" thickTop="1" thickBot="1">
      <c r="A35" s="84"/>
      <c r="B35" s="162" t="s">
        <v>14</v>
      </c>
      <c r="C35" s="162" t="s">
        <v>14</v>
      </c>
      <c r="D35" s="162" t="s">
        <v>14</v>
      </c>
      <c r="E35" s="162" t="s">
        <v>14</v>
      </c>
      <c r="F35" s="162" t="s">
        <v>14</v>
      </c>
      <c r="H35" s="114" t="s">
        <v>88</v>
      </c>
      <c r="I35" s="104" t="s">
        <v>86</v>
      </c>
      <c r="J35" s="142" t="s">
        <v>65</v>
      </c>
      <c r="K35" s="143"/>
      <c r="L35" s="114" t="s">
        <v>88</v>
      </c>
      <c r="M35" s="114" t="s">
        <v>88</v>
      </c>
      <c r="N35" s="114" t="s">
        <v>88</v>
      </c>
      <c r="O35" s="114" t="s">
        <v>88</v>
      </c>
      <c r="P35" s="138" t="s">
        <v>88</v>
      </c>
      <c r="Q35" s="118"/>
    </row>
    <row r="36" spans="1:21" ht="13.5" thickBot="1">
      <c r="A36" s="85" t="s">
        <v>5</v>
      </c>
      <c r="B36" s="16"/>
      <c r="C36" s="16">
        <v>4</v>
      </c>
      <c r="D36" s="16">
        <v>4</v>
      </c>
      <c r="E36" s="11"/>
      <c r="F36" s="17"/>
      <c r="H36" s="101"/>
      <c r="N36" s="99"/>
      <c r="O36" s="99"/>
      <c r="P36" s="99"/>
      <c r="R36" s="97"/>
    </row>
    <row r="37" spans="1:21" ht="15.5">
      <c r="A37" s="137">
        <f>A19</f>
        <v>45371</v>
      </c>
      <c r="B37" s="43"/>
      <c r="C37" s="122">
        <v>1.4</v>
      </c>
      <c r="D37" s="122">
        <v>70</v>
      </c>
      <c r="E37" s="36"/>
      <c r="F37" s="37"/>
      <c r="H37" s="159" t="s">
        <v>108</v>
      </c>
      <c r="R37" s="97"/>
    </row>
    <row r="38" spans="1:21" ht="13">
      <c r="A38" s="137">
        <f>A20</f>
        <v>45433</v>
      </c>
      <c r="B38" s="44"/>
      <c r="C38" s="125">
        <v>160</v>
      </c>
      <c r="D38" s="125">
        <v>158</v>
      </c>
      <c r="E38" s="34"/>
      <c r="F38" s="39"/>
      <c r="H38" s="133" t="s">
        <v>91</v>
      </c>
      <c r="I38" s="133" t="s">
        <v>92</v>
      </c>
      <c r="J38" s="133" t="s">
        <v>93</v>
      </c>
      <c r="K38" s="133" t="s">
        <v>94</v>
      </c>
      <c r="L38" s="133" t="s">
        <v>95</v>
      </c>
      <c r="M38" s="133" t="s">
        <v>96</v>
      </c>
      <c r="N38" s="133" t="s">
        <v>97</v>
      </c>
      <c r="O38" s="133" t="s">
        <v>98</v>
      </c>
      <c r="P38" s="133" t="s">
        <v>99</v>
      </c>
      <c r="Q38" s="133" t="s">
        <v>100</v>
      </c>
      <c r="R38" s="133" t="s">
        <v>101</v>
      </c>
      <c r="S38" s="133" t="s">
        <v>102</v>
      </c>
      <c r="T38" s="134" t="s">
        <v>105</v>
      </c>
    </row>
    <row r="39" spans="1:21" ht="13">
      <c r="A39" s="137">
        <f t="shared" ref="A39:A40" si="3">A21</f>
        <v>45525</v>
      </c>
      <c r="B39" s="44"/>
      <c r="C39" s="125">
        <v>140</v>
      </c>
      <c r="D39" s="125">
        <v>176</v>
      </c>
      <c r="E39" s="34"/>
      <c r="F39" s="39"/>
      <c r="H39" s="139">
        <v>400</v>
      </c>
      <c r="I39" s="139">
        <v>242</v>
      </c>
      <c r="J39" s="139">
        <v>367</v>
      </c>
      <c r="K39" s="139">
        <v>294</v>
      </c>
      <c r="L39" s="139">
        <v>327</v>
      </c>
      <c r="M39" s="139">
        <v>453</v>
      </c>
      <c r="N39" s="139">
        <v>457</v>
      </c>
      <c r="O39" s="139">
        <v>206</v>
      </c>
      <c r="P39" s="139">
        <v>254</v>
      </c>
      <c r="Q39" s="139">
        <v>257</v>
      </c>
      <c r="R39" s="139">
        <v>196</v>
      </c>
      <c r="S39" s="139">
        <v>344</v>
      </c>
      <c r="T39" s="136">
        <f>SUM(H39:S39)</f>
        <v>3797</v>
      </c>
      <c r="U39" t="s">
        <v>103</v>
      </c>
    </row>
    <row r="40" spans="1:21" ht="13">
      <c r="A40" s="137">
        <f t="shared" si="3"/>
        <v>45607</v>
      </c>
      <c r="B40" s="44">
        <v>325</v>
      </c>
      <c r="C40" s="125">
        <v>160</v>
      </c>
      <c r="D40" s="125">
        <v>96</v>
      </c>
      <c r="E40" s="34">
        <v>532</v>
      </c>
      <c r="F40" s="39"/>
      <c r="H40" s="135">
        <f>H39/1000</f>
        <v>0.4</v>
      </c>
      <c r="I40" s="135">
        <f t="shared" ref="I40:S40" si="4">I39/1000</f>
        <v>0.24199999999999999</v>
      </c>
      <c r="J40" s="135">
        <f t="shared" si="4"/>
        <v>0.36699999999999999</v>
      </c>
      <c r="K40" s="135">
        <f t="shared" si="4"/>
        <v>0.29399999999999998</v>
      </c>
      <c r="L40" s="135">
        <f t="shared" si="4"/>
        <v>0.32700000000000001</v>
      </c>
      <c r="M40" s="135">
        <f t="shared" si="4"/>
        <v>0.45300000000000001</v>
      </c>
      <c r="N40" s="135">
        <f t="shared" si="4"/>
        <v>0.45700000000000002</v>
      </c>
      <c r="O40" s="135">
        <f t="shared" si="4"/>
        <v>0.20599999999999999</v>
      </c>
      <c r="P40" s="135">
        <f t="shared" si="4"/>
        <v>0.254</v>
      </c>
      <c r="Q40" s="135">
        <f t="shared" si="4"/>
        <v>0.25700000000000001</v>
      </c>
      <c r="R40" s="135">
        <f t="shared" si="4"/>
        <v>0.19600000000000001</v>
      </c>
      <c r="S40" s="135">
        <f t="shared" si="4"/>
        <v>0.34399999999999997</v>
      </c>
      <c r="T40" s="136">
        <f>SUM(H40:S40)</f>
        <v>3.7969999999999997</v>
      </c>
      <c r="U40" t="s">
        <v>104</v>
      </c>
    </row>
    <row r="41" spans="1:21" ht="13">
      <c r="A41" s="22"/>
      <c r="B41" s="88" t="s">
        <v>67</v>
      </c>
      <c r="C41" s="89">
        <f>AVERAGE(C37:C40)</f>
        <v>115.35</v>
      </c>
      <c r="D41" s="89">
        <f>AVERAGE(D37:D40)</f>
        <v>125</v>
      </c>
      <c r="E41" s="34"/>
      <c r="F41" s="39"/>
      <c r="H41" s="101"/>
      <c r="I41" s="103"/>
      <c r="J41" s="103"/>
      <c r="K41" s="103"/>
      <c r="M41" s="98"/>
      <c r="N41" s="98"/>
      <c r="O41" s="98"/>
      <c r="P41" s="98"/>
    </row>
    <row r="42" spans="1:21" ht="13">
      <c r="A42" s="22"/>
      <c r="B42" s="44"/>
      <c r="C42" s="32"/>
      <c r="D42" s="32"/>
      <c r="E42" s="34"/>
      <c r="F42" s="39"/>
      <c r="H42" s="101"/>
      <c r="I42" s="103"/>
      <c r="J42" s="103"/>
      <c r="K42" s="103"/>
      <c r="M42" s="98"/>
      <c r="N42" s="98"/>
      <c r="O42" s="98"/>
      <c r="P42" s="98"/>
    </row>
    <row r="43" spans="1:21" ht="13.5" thickBot="1">
      <c r="A43" s="23"/>
      <c r="B43" s="45"/>
      <c r="C43" s="33"/>
      <c r="D43" s="33"/>
      <c r="E43" s="41"/>
      <c r="F43" s="42"/>
      <c r="H43" s="101"/>
      <c r="I43" s="103"/>
      <c r="J43" s="103"/>
      <c r="K43" s="103"/>
      <c r="M43" s="98"/>
      <c r="N43" s="98"/>
      <c r="O43" s="98"/>
      <c r="P43" s="98"/>
    </row>
    <row r="44" spans="1:21">
      <c r="A44" s="1" t="s">
        <v>6</v>
      </c>
      <c r="H44" s="102"/>
      <c r="I44" s="98"/>
      <c r="J44" s="98"/>
      <c r="K44" s="98"/>
      <c r="L44" s="98"/>
      <c r="M44" s="98"/>
      <c r="N44" s="98"/>
      <c r="O44" s="98"/>
      <c r="P44" s="98"/>
    </row>
    <row r="45" spans="1:21" ht="13" thickBot="1">
      <c r="H45" s="101"/>
      <c r="N45" s="98"/>
      <c r="O45" s="98"/>
      <c r="P45" s="98"/>
      <c r="R45" s="98"/>
      <c r="S45" s="98"/>
    </row>
    <row r="46" spans="1:21" ht="42.5" thickBot="1">
      <c r="A46" s="50" t="s">
        <v>58</v>
      </c>
      <c r="B46" s="160" t="s">
        <v>35</v>
      </c>
      <c r="C46" s="160" t="s">
        <v>36</v>
      </c>
      <c r="D46" s="160" t="s">
        <v>37</v>
      </c>
      <c r="E46" s="161" t="s">
        <v>107</v>
      </c>
      <c r="F46" s="163" t="s">
        <v>56</v>
      </c>
      <c r="H46" s="100"/>
      <c r="I46" s="100"/>
      <c r="J46" s="100"/>
      <c r="K46" s="100"/>
      <c r="L46" s="100"/>
      <c r="M46" s="100"/>
    </row>
    <row r="47" spans="1:21" ht="23.5" thickBot="1">
      <c r="A47" s="30"/>
      <c r="B47" s="162" t="s">
        <v>14</v>
      </c>
      <c r="C47" s="162" t="s">
        <v>14</v>
      </c>
      <c r="D47" s="162" t="s">
        <v>14</v>
      </c>
      <c r="E47" s="162" t="s">
        <v>14</v>
      </c>
      <c r="F47" s="162" t="s">
        <v>14</v>
      </c>
    </row>
    <row r="48" spans="1:21" ht="13" thickBot="1">
      <c r="A48" s="68" t="s">
        <v>5</v>
      </c>
      <c r="B48" s="16">
        <v>1</v>
      </c>
      <c r="C48" s="16">
        <v>4</v>
      </c>
      <c r="D48" s="16">
        <v>4</v>
      </c>
      <c r="E48" s="11">
        <v>1</v>
      </c>
      <c r="F48" s="17"/>
    </row>
    <row r="49" spans="1:6" ht="13">
      <c r="A49" s="137">
        <f>A19</f>
        <v>45371</v>
      </c>
      <c r="B49" s="72"/>
      <c r="C49" s="165">
        <f>(C37-C19)/C37</f>
        <v>-0.57142857142857162</v>
      </c>
      <c r="D49" s="165">
        <f>(D37-D19)/D37</f>
        <v>0.86285714285714288</v>
      </c>
      <c r="E49" s="73"/>
      <c r="F49" s="74"/>
    </row>
    <row r="50" spans="1:6" ht="13">
      <c r="A50" s="137">
        <f>A20</f>
        <v>45433</v>
      </c>
      <c r="B50" s="77"/>
      <c r="C50" s="166">
        <f t="shared" ref="B50:E52" si="5">(C38-C20)/C38</f>
        <v>0.98124999999999996</v>
      </c>
      <c r="D50" s="166">
        <f t="shared" si="5"/>
        <v>0.95189873417721527</v>
      </c>
      <c r="E50" s="78"/>
      <c r="F50" s="79"/>
    </row>
    <row r="51" spans="1:6" ht="13">
      <c r="A51" s="137">
        <f>A21</f>
        <v>45525</v>
      </c>
      <c r="B51" s="77"/>
      <c r="C51" s="166">
        <f t="shared" si="5"/>
        <v>0.97428571428571431</v>
      </c>
      <c r="D51" s="166">
        <f t="shared" si="5"/>
        <v>0.92613636363636365</v>
      </c>
      <c r="E51" s="78"/>
      <c r="F51" s="79"/>
    </row>
    <row r="52" spans="1:6" ht="13">
      <c r="A52" s="137">
        <f>A22</f>
        <v>45607</v>
      </c>
      <c r="B52" s="167">
        <f t="shared" si="5"/>
        <v>0.93846153846153846</v>
      </c>
      <c r="C52" s="167">
        <f t="shared" si="5"/>
        <v>0.97312499999999991</v>
      </c>
      <c r="D52" s="167">
        <f t="shared" si="5"/>
        <v>0.94791666666666663</v>
      </c>
      <c r="E52" s="75"/>
      <c r="F52" s="76"/>
    </row>
    <row r="53" spans="1:6" ht="13">
      <c r="A53" s="22"/>
      <c r="B53" s="44"/>
      <c r="C53" s="32"/>
      <c r="D53" s="32"/>
      <c r="E53" s="34"/>
      <c r="F53" s="39"/>
    </row>
    <row r="54" spans="1:6" ht="13">
      <c r="A54" s="22"/>
      <c r="B54" s="44"/>
      <c r="C54" s="32"/>
      <c r="D54" s="32"/>
      <c r="E54" s="34"/>
      <c r="F54" s="39"/>
    </row>
    <row r="55" spans="1:6" ht="13">
      <c r="A55" s="22"/>
      <c r="B55" s="44"/>
      <c r="C55" s="32"/>
      <c r="D55" s="32"/>
      <c r="E55" s="34"/>
      <c r="F55" s="39"/>
    </row>
    <row r="56" spans="1:6" ht="13">
      <c r="A56" s="22"/>
      <c r="B56" s="44"/>
      <c r="C56" s="32"/>
      <c r="D56" s="32"/>
      <c r="E56" s="34"/>
      <c r="F56" s="39"/>
    </row>
    <row r="57" spans="1:6" ht="13">
      <c r="A57" s="22"/>
      <c r="B57" s="44"/>
      <c r="C57" s="32"/>
      <c r="D57" s="32"/>
      <c r="E57" s="34"/>
      <c r="F57" s="39"/>
    </row>
    <row r="58" spans="1:6" ht="13">
      <c r="A58" s="22"/>
      <c r="B58" s="44"/>
      <c r="C58" s="32"/>
      <c r="D58" s="32"/>
      <c r="E58" s="34"/>
      <c r="F58" s="39"/>
    </row>
    <row r="59" spans="1:6" ht="13">
      <c r="A59" s="22"/>
      <c r="B59" s="44"/>
      <c r="C59" s="32"/>
      <c r="D59" s="32"/>
      <c r="E59" s="34"/>
      <c r="F59" s="39"/>
    </row>
    <row r="60" spans="1:6" ht="13">
      <c r="A60" s="22"/>
      <c r="B60" s="44"/>
      <c r="C60" s="32"/>
      <c r="D60" s="32"/>
      <c r="E60" s="34"/>
      <c r="F60" s="39"/>
    </row>
    <row r="61" spans="1:6" ht="13.5" thickBot="1">
      <c r="A61" s="23"/>
      <c r="B61" s="45"/>
      <c r="C61" s="33"/>
      <c r="D61" s="33"/>
      <c r="E61" s="41"/>
      <c r="F61" s="42"/>
    </row>
    <row r="62" spans="1:6">
      <c r="A62" s="1" t="s">
        <v>6</v>
      </c>
    </row>
    <row r="64" spans="1:6" ht="13">
      <c r="A64" s="13" t="s">
        <v>17</v>
      </c>
    </row>
    <row r="65" spans="1:10" ht="27" customHeight="1">
      <c r="A65" s="169" t="s">
        <v>15</v>
      </c>
      <c r="B65" s="170" t="s">
        <v>106</v>
      </c>
      <c r="C65" s="170"/>
      <c r="D65" s="170"/>
      <c r="E65" s="170"/>
      <c r="F65" s="170"/>
      <c r="G65" s="170"/>
      <c r="H65" s="170"/>
      <c r="I65" s="170"/>
    </row>
    <row r="66" spans="1:10" ht="30" customHeight="1">
      <c r="A66" s="171" t="s">
        <v>8</v>
      </c>
      <c r="B66" s="170" t="s">
        <v>64</v>
      </c>
      <c r="C66" s="170"/>
      <c r="D66" s="170"/>
      <c r="E66" s="170"/>
      <c r="F66" s="170"/>
      <c r="G66" s="170"/>
      <c r="H66" s="170"/>
      <c r="I66" s="170"/>
    </row>
    <row r="67" spans="1:10" ht="24.5" customHeight="1">
      <c r="A67" s="171" t="s">
        <v>9</v>
      </c>
      <c r="B67" s="170" t="s">
        <v>12</v>
      </c>
      <c r="C67" s="170"/>
      <c r="D67" s="170"/>
      <c r="E67" s="170"/>
      <c r="F67" s="170"/>
      <c r="G67" s="170"/>
      <c r="H67" s="170"/>
      <c r="I67" s="170"/>
    </row>
    <row r="68" spans="1:10" ht="21" customHeight="1">
      <c r="A68" s="171" t="s">
        <v>0</v>
      </c>
      <c r="B68" s="170" t="s">
        <v>11</v>
      </c>
      <c r="C68" s="170"/>
      <c r="D68" s="170"/>
      <c r="E68" s="170"/>
      <c r="F68" s="170"/>
      <c r="G68" s="170"/>
      <c r="H68" s="170"/>
      <c r="I68" s="170"/>
    </row>
    <row r="69" spans="1:10" ht="28.5" customHeight="1">
      <c r="A69" s="171" t="s">
        <v>4</v>
      </c>
      <c r="B69" s="170" t="s">
        <v>44</v>
      </c>
      <c r="C69" s="170"/>
      <c r="D69" s="170"/>
      <c r="E69" s="170"/>
      <c r="F69" s="170"/>
      <c r="G69" s="170"/>
      <c r="H69" s="170"/>
      <c r="I69" s="170"/>
      <c r="J69" s="70"/>
    </row>
    <row r="70" spans="1:10" ht="16.5" customHeight="1">
      <c r="A70" s="171" t="s">
        <v>1</v>
      </c>
      <c r="B70" s="170" t="s">
        <v>13</v>
      </c>
      <c r="C70" s="170"/>
      <c r="D70" s="170"/>
      <c r="E70" s="170"/>
      <c r="F70" s="170"/>
      <c r="G70" s="170"/>
      <c r="H70" s="170"/>
      <c r="I70" s="170"/>
    </row>
    <row r="71" spans="1:10" ht="22.5" customHeight="1">
      <c r="A71" s="171" t="s">
        <v>2</v>
      </c>
      <c r="B71" s="170" t="s">
        <v>62</v>
      </c>
      <c r="C71" s="170"/>
      <c r="D71" s="170"/>
      <c r="E71" s="170"/>
      <c r="F71" s="170"/>
      <c r="G71" s="170"/>
      <c r="H71" s="170"/>
      <c r="I71" s="170"/>
    </row>
    <row r="72" spans="1:10" ht="27.75" customHeight="1">
      <c r="A72" s="171" t="s">
        <v>3</v>
      </c>
      <c r="B72" s="170" t="s">
        <v>61</v>
      </c>
      <c r="C72" s="170"/>
      <c r="D72" s="170"/>
      <c r="E72" s="170"/>
      <c r="F72" s="170"/>
      <c r="G72" s="170"/>
      <c r="H72" s="170"/>
      <c r="I72" s="170"/>
    </row>
    <row r="74" spans="1:10" ht="13">
      <c r="A74" s="13" t="s">
        <v>47</v>
      </c>
    </row>
    <row r="75" spans="1:10">
      <c r="A75" s="1" t="s">
        <v>48</v>
      </c>
    </row>
  </sheetData>
  <mergeCells count="23">
    <mergeCell ref="B70:I70"/>
    <mergeCell ref="B71:I71"/>
    <mergeCell ref="B72:I72"/>
    <mergeCell ref="B2:C2"/>
    <mergeCell ref="B65:I65"/>
    <mergeCell ref="B66:I66"/>
    <mergeCell ref="B67:I67"/>
    <mergeCell ref="B68:I68"/>
    <mergeCell ref="B69:I69"/>
    <mergeCell ref="J34:K34"/>
    <mergeCell ref="J35:K35"/>
    <mergeCell ref="I25:Q25"/>
    <mergeCell ref="L26:O26"/>
    <mergeCell ref="B1:C1"/>
    <mergeCell ref="B3:C3"/>
    <mergeCell ref="C33:D33"/>
    <mergeCell ref="B15:D15"/>
    <mergeCell ref="J28:K28"/>
    <mergeCell ref="J29:K29"/>
    <mergeCell ref="J30:K30"/>
    <mergeCell ref="J31:K31"/>
    <mergeCell ref="J32:K32"/>
    <mergeCell ref="J33:K33"/>
  </mergeCells>
  <phoneticPr fontId="1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1"/>
  <sheetViews>
    <sheetView workbookViewId="0">
      <selection activeCell="O75" sqref="O75"/>
    </sheetView>
  </sheetViews>
  <sheetFormatPr defaultRowHeight="12.5"/>
  <cols>
    <col min="1" max="1" width="26.1796875" customWidth="1"/>
  </cols>
  <sheetData>
    <row r="1" spans="1:15" ht="13">
      <c r="A1" s="63" t="s">
        <v>18</v>
      </c>
      <c r="B1" s="156"/>
      <c r="C1" s="156"/>
    </row>
    <row r="2" spans="1:15" ht="13">
      <c r="A2" s="63" t="s">
        <v>45</v>
      </c>
      <c r="B2" s="157"/>
      <c r="C2" s="157"/>
    </row>
    <row r="3" spans="1:15" ht="13">
      <c r="A3" s="63" t="s">
        <v>34</v>
      </c>
      <c r="B3" s="158"/>
      <c r="C3" s="158"/>
    </row>
    <row r="4" spans="1:15" ht="13">
      <c r="A4" s="1" t="s">
        <v>46</v>
      </c>
      <c r="B4" s="69"/>
      <c r="C4" s="69"/>
    </row>
    <row r="5" spans="1:15" ht="13" thickBot="1"/>
    <row r="6" spans="1:15" ht="40.5" customHeight="1" thickBot="1">
      <c r="A6" s="9" t="s">
        <v>7</v>
      </c>
      <c r="B6" s="67" t="s">
        <v>19</v>
      </c>
      <c r="C6" s="67" t="s">
        <v>20</v>
      </c>
      <c r="D6" s="67" t="s">
        <v>49</v>
      </c>
      <c r="E6" s="67" t="s">
        <v>50</v>
      </c>
      <c r="F6" s="67" t="s">
        <v>51</v>
      </c>
      <c r="G6" s="67" t="s">
        <v>52</v>
      </c>
      <c r="H6" s="67" t="s">
        <v>53</v>
      </c>
      <c r="I6" s="67" t="s">
        <v>54</v>
      </c>
      <c r="J6" s="67" t="s">
        <v>25</v>
      </c>
      <c r="K6" s="71" t="s">
        <v>59</v>
      </c>
      <c r="L6" s="18" t="s">
        <v>16</v>
      </c>
      <c r="M6" s="20" t="s">
        <v>16</v>
      </c>
      <c r="O6" s="61"/>
    </row>
    <row r="7" spans="1:15" ht="14.5">
      <c r="A7" s="64" t="s">
        <v>55</v>
      </c>
      <c r="B7" s="52"/>
      <c r="C7" s="53"/>
      <c r="D7" s="54"/>
      <c r="E7" s="53"/>
      <c r="F7" s="52"/>
      <c r="G7" s="53"/>
      <c r="H7" s="52"/>
      <c r="I7" s="53"/>
      <c r="J7" s="52"/>
      <c r="K7" s="53"/>
      <c r="L7" s="6"/>
      <c r="M7" s="3"/>
      <c r="O7" s="61"/>
    </row>
    <row r="8" spans="1:15" ht="14.5">
      <c r="A8" s="65" t="s">
        <v>30</v>
      </c>
      <c r="B8" s="55"/>
      <c r="C8" s="56"/>
      <c r="D8" s="55"/>
      <c r="E8" s="56"/>
      <c r="F8" s="55"/>
      <c r="G8" s="56"/>
      <c r="H8" s="55"/>
      <c r="I8" s="56"/>
      <c r="J8" s="55"/>
      <c r="K8" s="56"/>
      <c r="L8" s="7"/>
      <c r="M8" s="4"/>
      <c r="O8" s="62"/>
    </row>
    <row r="9" spans="1:15" ht="13">
      <c r="A9" s="65" t="s">
        <v>31</v>
      </c>
      <c r="B9" s="55"/>
      <c r="C9" s="56"/>
      <c r="D9" s="55"/>
      <c r="E9" s="56"/>
      <c r="F9" s="55"/>
      <c r="G9" s="56"/>
      <c r="H9" s="55"/>
      <c r="I9" s="56"/>
      <c r="J9" s="55"/>
      <c r="K9" s="56"/>
      <c r="L9" s="7"/>
      <c r="M9" s="4"/>
    </row>
    <row r="10" spans="1:15" ht="13">
      <c r="A10" s="65" t="s">
        <v>32</v>
      </c>
      <c r="B10" s="55"/>
      <c r="C10" s="56"/>
      <c r="D10" s="55"/>
      <c r="E10" s="56"/>
      <c r="F10" s="55"/>
      <c r="G10" s="56"/>
      <c r="H10" s="55"/>
      <c r="I10" s="56"/>
      <c r="J10" s="55"/>
      <c r="K10" s="56"/>
      <c r="L10" s="7"/>
      <c r="M10" s="4"/>
    </row>
    <row r="11" spans="1:15" ht="13">
      <c r="A11" s="65" t="s">
        <v>29</v>
      </c>
      <c r="B11" s="55"/>
      <c r="C11" s="56"/>
      <c r="D11" s="57"/>
      <c r="E11" s="56"/>
      <c r="F11" s="55"/>
      <c r="G11" s="56"/>
      <c r="H11" s="55"/>
      <c r="I11" s="56"/>
      <c r="J11" s="55"/>
      <c r="K11" s="56"/>
      <c r="L11" s="7"/>
      <c r="M11" s="4"/>
    </row>
    <row r="12" spans="1:15" ht="13">
      <c r="A12" s="65" t="s">
        <v>60</v>
      </c>
      <c r="B12" s="55"/>
      <c r="C12" s="56"/>
      <c r="D12" s="55"/>
      <c r="E12" s="56"/>
      <c r="F12" s="55"/>
      <c r="G12" s="56"/>
      <c r="H12" s="55"/>
      <c r="I12" s="56"/>
      <c r="J12" s="55"/>
      <c r="K12" s="56"/>
      <c r="L12" s="7"/>
      <c r="M12" s="4"/>
    </row>
    <row r="13" spans="1:15" ht="13.5" thickBot="1">
      <c r="A13" s="10" t="s">
        <v>3</v>
      </c>
      <c r="B13" s="58"/>
      <c r="C13" s="59"/>
      <c r="D13" s="58"/>
      <c r="E13" s="59"/>
      <c r="F13" s="58"/>
      <c r="G13" s="59"/>
      <c r="H13" s="58"/>
      <c r="I13" s="59"/>
      <c r="J13" s="58"/>
      <c r="K13" s="60"/>
      <c r="L13" s="8"/>
      <c r="M13" s="5"/>
    </row>
    <row r="14" spans="1:15">
      <c r="A14" s="1" t="s">
        <v>10</v>
      </c>
    </row>
    <row r="15" spans="1:15" ht="13" thickBot="1"/>
    <row r="16" spans="1:15" ht="52.5" thickBot="1">
      <c r="A16" s="66" t="s">
        <v>28</v>
      </c>
      <c r="B16" s="67" t="s">
        <v>35</v>
      </c>
      <c r="C16" s="67" t="s">
        <v>36</v>
      </c>
      <c r="D16" s="67" t="s">
        <v>37</v>
      </c>
      <c r="E16" s="67" t="s">
        <v>38</v>
      </c>
      <c r="F16" s="67" t="s">
        <v>39</v>
      </c>
      <c r="G16" s="67" t="s">
        <v>40</v>
      </c>
      <c r="H16" s="67" t="s">
        <v>41</v>
      </c>
      <c r="I16" s="67" t="s">
        <v>42</v>
      </c>
      <c r="J16" s="67" t="s">
        <v>43</v>
      </c>
      <c r="K16" s="51" t="s">
        <v>33</v>
      </c>
      <c r="L16" s="18" t="s">
        <v>56</v>
      </c>
      <c r="M16" s="20" t="s">
        <v>56</v>
      </c>
    </row>
    <row r="17" spans="1:13" ht="23.5" thickBot="1">
      <c r="A17" s="30"/>
      <c r="B17" s="12" t="s">
        <v>14</v>
      </c>
      <c r="C17" s="12" t="s">
        <v>14</v>
      </c>
      <c r="D17" s="12" t="s">
        <v>14</v>
      </c>
      <c r="E17" s="12" t="s">
        <v>14</v>
      </c>
      <c r="F17" s="12" t="s">
        <v>14</v>
      </c>
      <c r="G17" s="12" t="s">
        <v>14</v>
      </c>
      <c r="H17" s="12" t="s">
        <v>14</v>
      </c>
      <c r="I17" s="12" t="s">
        <v>14</v>
      </c>
      <c r="J17" s="12" t="s">
        <v>14</v>
      </c>
      <c r="K17" s="12" t="s">
        <v>14</v>
      </c>
      <c r="L17" s="12" t="s">
        <v>14</v>
      </c>
      <c r="M17" s="12" t="s">
        <v>14</v>
      </c>
    </row>
    <row r="18" spans="1:13" ht="13" thickBot="1">
      <c r="A18" s="68" t="s">
        <v>5</v>
      </c>
      <c r="B18" s="16"/>
      <c r="C18" s="16"/>
      <c r="D18" s="16"/>
      <c r="E18" s="16"/>
      <c r="F18" s="16"/>
      <c r="G18" s="16"/>
      <c r="H18" s="16"/>
      <c r="I18" s="16"/>
      <c r="J18" s="16"/>
      <c r="K18" s="11"/>
      <c r="L18" s="11"/>
      <c r="M18" s="17"/>
    </row>
    <row r="19" spans="1:13" ht="13">
      <c r="A19" s="21"/>
      <c r="B19" s="35"/>
      <c r="C19" s="24"/>
      <c r="D19" s="24"/>
      <c r="E19" s="25"/>
      <c r="F19" s="24"/>
      <c r="G19" s="25"/>
      <c r="H19" s="25"/>
      <c r="I19" s="25"/>
      <c r="J19" s="24"/>
      <c r="K19" s="25"/>
      <c r="L19" s="36"/>
      <c r="M19" s="37"/>
    </row>
    <row r="20" spans="1:13" ht="13">
      <c r="A20" s="22"/>
      <c r="B20" s="38"/>
      <c r="C20" s="26"/>
      <c r="D20" s="26"/>
      <c r="E20" s="27"/>
      <c r="F20" s="26"/>
      <c r="G20" s="27"/>
      <c r="H20" s="27"/>
      <c r="I20" s="27"/>
      <c r="J20" s="26"/>
      <c r="K20" s="27"/>
      <c r="L20" s="34"/>
      <c r="M20" s="39"/>
    </row>
    <row r="21" spans="1:13" ht="13">
      <c r="A21" s="22"/>
      <c r="B21" s="38"/>
      <c r="C21" s="26"/>
      <c r="D21" s="26"/>
      <c r="E21" s="27"/>
      <c r="F21" s="26"/>
      <c r="G21" s="27"/>
      <c r="H21" s="27"/>
      <c r="I21" s="27"/>
      <c r="J21" s="26"/>
      <c r="K21" s="27"/>
      <c r="L21" s="34"/>
      <c r="M21" s="39"/>
    </row>
    <row r="22" spans="1:13" ht="13">
      <c r="A22" s="22"/>
      <c r="B22" s="38"/>
      <c r="C22" s="26"/>
      <c r="D22" s="26"/>
      <c r="E22" s="27"/>
      <c r="F22" s="26"/>
      <c r="G22" s="27"/>
      <c r="H22" s="27"/>
      <c r="I22" s="27"/>
      <c r="J22" s="26"/>
      <c r="K22" s="27"/>
      <c r="L22" s="34"/>
      <c r="M22" s="39"/>
    </row>
    <row r="23" spans="1:13" ht="12" customHeight="1">
      <c r="A23" s="22"/>
      <c r="B23" s="38"/>
      <c r="C23" s="26"/>
      <c r="D23" s="26"/>
      <c r="E23" s="27"/>
      <c r="F23" s="26"/>
      <c r="G23" s="27"/>
      <c r="H23" s="27"/>
      <c r="I23" s="27"/>
      <c r="J23" s="26"/>
      <c r="K23" s="27"/>
      <c r="L23" s="34"/>
      <c r="M23" s="39"/>
    </row>
    <row r="24" spans="1:13" ht="13">
      <c r="A24" s="22"/>
      <c r="B24" s="38"/>
      <c r="C24" s="26"/>
      <c r="D24" s="26"/>
      <c r="E24" s="27"/>
      <c r="F24" s="26"/>
      <c r="G24" s="27"/>
      <c r="H24" s="27"/>
      <c r="I24" s="27"/>
      <c r="J24" s="26"/>
      <c r="K24" s="27"/>
      <c r="L24" s="34"/>
      <c r="M24" s="39"/>
    </row>
    <row r="25" spans="1:13" ht="13">
      <c r="A25" s="22"/>
      <c r="B25" s="38"/>
      <c r="C25" s="26"/>
      <c r="D25" s="26"/>
      <c r="E25" s="27"/>
      <c r="F25" s="26"/>
      <c r="G25" s="27"/>
      <c r="H25" s="27"/>
      <c r="I25" s="27"/>
      <c r="J25" s="26"/>
      <c r="K25" s="27"/>
      <c r="L25" s="34"/>
      <c r="M25" s="39"/>
    </row>
    <row r="26" spans="1:13" ht="13">
      <c r="A26" s="22"/>
      <c r="B26" s="38"/>
      <c r="C26" s="26"/>
      <c r="D26" s="26"/>
      <c r="E26" s="27"/>
      <c r="F26" s="26"/>
      <c r="G26" s="27"/>
      <c r="H26" s="27"/>
      <c r="I26" s="27"/>
      <c r="J26" s="26"/>
      <c r="K26" s="27"/>
      <c r="L26" s="34"/>
      <c r="M26" s="39"/>
    </row>
    <row r="27" spans="1:13" ht="13">
      <c r="A27" s="22"/>
      <c r="B27" s="38"/>
      <c r="C27" s="26"/>
      <c r="D27" s="26"/>
      <c r="E27" s="27"/>
      <c r="F27" s="26"/>
      <c r="G27" s="27"/>
      <c r="H27" s="27"/>
      <c r="I27" s="27"/>
      <c r="J27" s="26"/>
      <c r="K27" s="27"/>
      <c r="L27" s="34"/>
      <c r="M27" s="39"/>
    </row>
    <row r="28" spans="1:13" ht="13">
      <c r="A28" s="22"/>
      <c r="B28" s="38"/>
      <c r="C28" s="26"/>
      <c r="D28" s="26"/>
      <c r="E28" s="27"/>
      <c r="F28" s="26"/>
      <c r="G28" s="27"/>
      <c r="H28" s="27"/>
      <c r="I28" s="27"/>
      <c r="J28" s="26"/>
      <c r="K28" s="27"/>
      <c r="L28" s="34"/>
      <c r="M28" s="39"/>
    </row>
    <row r="29" spans="1:13" ht="13">
      <c r="A29" s="22"/>
      <c r="B29" s="38"/>
      <c r="C29" s="26"/>
      <c r="D29" s="26"/>
      <c r="E29" s="27"/>
      <c r="F29" s="26"/>
      <c r="G29" s="27"/>
      <c r="H29" s="27"/>
      <c r="I29" s="27"/>
      <c r="J29" s="26"/>
      <c r="K29" s="27"/>
      <c r="L29" s="34"/>
      <c r="M29" s="39"/>
    </row>
    <row r="30" spans="1:13" ht="13">
      <c r="A30" s="22"/>
      <c r="B30" s="38"/>
      <c r="C30" s="26"/>
      <c r="D30" s="26"/>
      <c r="E30" s="27"/>
      <c r="F30" s="26"/>
      <c r="G30" s="27"/>
      <c r="H30" s="27"/>
      <c r="I30" s="27"/>
      <c r="J30" s="26"/>
      <c r="K30" s="27"/>
      <c r="L30" s="34"/>
      <c r="M30" s="39"/>
    </row>
    <row r="31" spans="1:13" ht="13.5" thickBot="1">
      <c r="A31" s="23"/>
      <c r="B31" s="40"/>
      <c r="C31" s="28"/>
      <c r="D31" s="28"/>
      <c r="E31" s="29"/>
      <c r="F31" s="28"/>
      <c r="G31" s="29"/>
      <c r="H31" s="29"/>
      <c r="I31" s="29"/>
      <c r="J31" s="28"/>
      <c r="K31" s="29"/>
      <c r="L31" s="41"/>
      <c r="M31" s="42"/>
    </row>
    <row r="32" spans="1:13">
      <c r="A32" s="1" t="s">
        <v>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3" thickBot="1"/>
    <row r="34" spans="1:13" ht="52.5" thickBot="1">
      <c r="A34" s="50" t="s">
        <v>57</v>
      </c>
      <c r="B34" s="67" t="s">
        <v>35</v>
      </c>
      <c r="C34" s="67" t="s">
        <v>36</v>
      </c>
      <c r="D34" s="67" t="s">
        <v>37</v>
      </c>
      <c r="E34" s="67" t="s">
        <v>38</v>
      </c>
      <c r="F34" s="67" t="s">
        <v>39</v>
      </c>
      <c r="G34" s="67" t="s">
        <v>40</v>
      </c>
      <c r="H34" s="67" t="s">
        <v>41</v>
      </c>
      <c r="I34" s="67" t="s">
        <v>42</v>
      </c>
      <c r="J34" s="67" t="s">
        <v>43</v>
      </c>
      <c r="K34" s="51" t="s">
        <v>33</v>
      </c>
      <c r="L34" s="18" t="s">
        <v>56</v>
      </c>
      <c r="M34" s="20" t="s">
        <v>56</v>
      </c>
    </row>
    <row r="35" spans="1:13" ht="23.5" thickBot="1">
      <c r="A35" s="30"/>
      <c r="B35" s="12" t="s">
        <v>14</v>
      </c>
      <c r="C35" s="12" t="s">
        <v>14</v>
      </c>
      <c r="D35" s="12" t="s">
        <v>14</v>
      </c>
      <c r="E35" s="12" t="s">
        <v>14</v>
      </c>
      <c r="F35" s="12" t="s">
        <v>14</v>
      </c>
      <c r="G35" s="12" t="s">
        <v>14</v>
      </c>
      <c r="H35" s="12" t="s">
        <v>14</v>
      </c>
      <c r="I35" s="12" t="s">
        <v>14</v>
      </c>
      <c r="J35" s="12" t="s">
        <v>14</v>
      </c>
      <c r="K35" s="12" t="s">
        <v>14</v>
      </c>
      <c r="L35" s="12" t="s">
        <v>14</v>
      </c>
      <c r="M35" s="12" t="s">
        <v>14</v>
      </c>
    </row>
    <row r="36" spans="1:13" ht="13" thickBot="1">
      <c r="A36" s="68" t="s">
        <v>5</v>
      </c>
      <c r="B36" s="16"/>
      <c r="C36" s="16"/>
      <c r="D36" s="16"/>
      <c r="E36" s="16"/>
      <c r="F36" s="16"/>
      <c r="G36" s="16"/>
      <c r="H36" s="16"/>
      <c r="I36" s="16"/>
      <c r="J36" s="16"/>
      <c r="K36" s="11"/>
      <c r="L36" s="11"/>
      <c r="M36" s="17"/>
    </row>
    <row r="37" spans="1:13" ht="13">
      <c r="A37" s="21"/>
      <c r="B37" s="43"/>
      <c r="C37" s="31"/>
      <c r="D37" s="31"/>
      <c r="E37" s="24"/>
      <c r="F37" s="31"/>
      <c r="G37" s="24"/>
      <c r="H37" s="25"/>
      <c r="I37" s="25"/>
      <c r="J37" s="31"/>
      <c r="K37" s="25"/>
      <c r="L37" s="36"/>
      <c r="M37" s="37"/>
    </row>
    <row r="38" spans="1:13" ht="13">
      <c r="A38" s="22"/>
      <c r="B38" s="44"/>
      <c r="C38" s="32"/>
      <c r="D38" s="32"/>
      <c r="E38" s="26"/>
      <c r="F38" s="32"/>
      <c r="G38" s="26"/>
      <c r="H38" s="27"/>
      <c r="I38" s="27"/>
      <c r="J38" s="32"/>
      <c r="K38" s="27"/>
      <c r="L38" s="34"/>
      <c r="M38" s="39"/>
    </row>
    <row r="39" spans="1:13" ht="13">
      <c r="A39" s="22"/>
      <c r="B39" s="44"/>
      <c r="C39" s="32"/>
      <c r="D39" s="32"/>
      <c r="E39" s="26"/>
      <c r="F39" s="32"/>
      <c r="G39" s="26"/>
      <c r="H39" s="27"/>
      <c r="I39" s="27"/>
      <c r="J39" s="32"/>
      <c r="K39" s="27"/>
      <c r="L39" s="34"/>
      <c r="M39" s="39"/>
    </row>
    <row r="40" spans="1:13" ht="13">
      <c r="A40" s="22"/>
      <c r="B40" s="44"/>
      <c r="C40" s="32"/>
      <c r="D40" s="32"/>
      <c r="E40" s="26"/>
      <c r="F40" s="32"/>
      <c r="G40" s="26"/>
      <c r="H40" s="27"/>
      <c r="I40" s="27"/>
      <c r="J40" s="32"/>
      <c r="K40" s="27"/>
      <c r="L40" s="34"/>
      <c r="M40" s="39"/>
    </row>
    <row r="41" spans="1:13" ht="13">
      <c r="A41" s="22"/>
      <c r="B41" s="44"/>
      <c r="C41" s="32"/>
      <c r="D41" s="32"/>
      <c r="E41" s="26"/>
      <c r="F41" s="32"/>
      <c r="G41" s="26"/>
      <c r="H41" s="27"/>
      <c r="I41" s="27"/>
      <c r="J41" s="32"/>
      <c r="K41" s="27"/>
      <c r="L41" s="34"/>
      <c r="M41" s="39"/>
    </row>
    <row r="42" spans="1:13" ht="13">
      <c r="A42" s="22"/>
      <c r="B42" s="44"/>
      <c r="C42" s="32"/>
      <c r="D42" s="32"/>
      <c r="E42" s="26"/>
      <c r="F42" s="32"/>
      <c r="G42" s="26"/>
      <c r="H42" s="27"/>
      <c r="I42" s="27"/>
      <c r="J42" s="32"/>
      <c r="K42" s="27"/>
      <c r="L42" s="34"/>
      <c r="M42" s="39"/>
    </row>
    <row r="43" spans="1:13" ht="13">
      <c r="A43" s="22"/>
      <c r="B43" s="44"/>
      <c r="C43" s="32"/>
      <c r="D43" s="32"/>
      <c r="E43" s="26"/>
      <c r="F43" s="32"/>
      <c r="G43" s="26"/>
      <c r="H43" s="27"/>
      <c r="I43" s="27"/>
      <c r="J43" s="32"/>
      <c r="K43" s="27"/>
      <c r="L43" s="34"/>
      <c r="M43" s="39"/>
    </row>
    <row r="44" spans="1:13" ht="13">
      <c r="A44" s="22"/>
      <c r="B44" s="44"/>
      <c r="C44" s="32"/>
      <c r="D44" s="32"/>
      <c r="E44" s="26"/>
      <c r="F44" s="32"/>
      <c r="G44" s="26"/>
      <c r="H44" s="27"/>
      <c r="I44" s="27"/>
      <c r="J44" s="32"/>
      <c r="K44" s="27"/>
      <c r="L44" s="34"/>
      <c r="M44" s="39"/>
    </row>
    <row r="45" spans="1:13" ht="13">
      <c r="A45" s="22"/>
      <c r="B45" s="44"/>
      <c r="C45" s="32"/>
      <c r="D45" s="32"/>
      <c r="E45" s="26"/>
      <c r="F45" s="32"/>
      <c r="G45" s="26"/>
      <c r="H45" s="27"/>
      <c r="I45" s="27"/>
      <c r="J45" s="32"/>
      <c r="K45" s="27"/>
      <c r="L45" s="34"/>
      <c r="M45" s="39"/>
    </row>
    <row r="46" spans="1:13" ht="13">
      <c r="A46" s="22"/>
      <c r="B46" s="44"/>
      <c r="C46" s="32"/>
      <c r="D46" s="32"/>
      <c r="E46" s="26"/>
      <c r="F46" s="32"/>
      <c r="G46" s="26"/>
      <c r="H46" s="27"/>
      <c r="I46" s="27"/>
      <c r="J46" s="32"/>
      <c r="K46" s="27"/>
      <c r="L46" s="34"/>
      <c r="M46" s="39"/>
    </row>
    <row r="47" spans="1:13" ht="13">
      <c r="A47" s="22"/>
      <c r="B47" s="44"/>
      <c r="C47" s="32"/>
      <c r="D47" s="32"/>
      <c r="E47" s="26"/>
      <c r="F47" s="32"/>
      <c r="G47" s="26"/>
      <c r="H47" s="27"/>
      <c r="I47" s="27"/>
      <c r="J47" s="32"/>
      <c r="K47" s="27"/>
      <c r="L47" s="34"/>
      <c r="M47" s="39"/>
    </row>
    <row r="48" spans="1:13" ht="13">
      <c r="A48" s="22"/>
      <c r="B48" s="44"/>
      <c r="C48" s="32"/>
      <c r="D48" s="32"/>
      <c r="E48" s="26"/>
      <c r="F48" s="32"/>
      <c r="G48" s="26"/>
      <c r="H48" s="27"/>
      <c r="I48" s="27"/>
      <c r="J48" s="32"/>
      <c r="K48" s="27"/>
      <c r="L48" s="34"/>
      <c r="M48" s="39"/>
    </row>
    <row r="49" spans="1:13" ht="13.5" thickBot="1">
      <c r="A49" s="23"/>
      <c r="B49" s="45"/>
      <c r="C49" s="33"/>
      <c r="D49" s="33"/>
      <c r="E49" s="28"/>
      <c r="F49" s="33"/>
      <c r="G49" s="28"/>
      <c r="H49" s="29"/>
      <c r="I49" s="29"/>
      <c r="J49" s="33"/>
      <c r="K49" s="29"/>
      <c r="L49" s="41"/>
      <c r="M49" s="42"/>
    </row>
    <row r="50" spans="1:13">
      <c r="A50" s="1" t="s">
        <v>6</v>
      </c>
    </row>
    <row r="51" spans="1:13" ht="13" thickBot="1"/>
    <row r="52" spans="1:13" ht="39.5" thickBot="1">
      <c r="A52" s="50" t="s">
        <v>58</v>
      </c>
      <c r="B52" s="46" t="s">
        <v>19</v>
      </c>
      <c r="C52" s="46" t="s">
        <v>20</v>
      </c>
      <c r="D52" s="46" t="s">
        <v>21</v>
      </c>
      <c r="E52" s="46" t="s">
        <v>22</v>
      </c>
      <c r="F52" s="46" t="s">
        <v>26</v>
      </c>
      <c r="G52" s="46" t="s">
        <v>27</v>
      </c>
      <c r="H52" s="46" t="s">
        <v>23</v>
      </c>
      <c r="I52" s="46" t="s">
        <v>24</v>
      </c>
      <c r="J52" s="46" t="s">
        <v>25</v>
      </c>
      <c r="K52" s="51" t="s">
        <v>33</v>
      </c>
      <c r="L52" s="18" t="s">
        <v>16</v>
      </c>
      <c r="M52" s="20" t="s">
        <v>16</v>
      </c>
    </row>
    <row r="53" spans="1:13" ht="23.5" thickBot="1">
      <c r="A53" s="30"/>
      <c r="B53" s="12" t="s">
        <v>14</v>
      </c>
      <c r="C53" s="12" t="s">
        <v>14</v>
      </c>
      <c r="D53" s="12" t="s">
        <v>14</v>
      </c>
      <c r="E53" s="12" t="s">
        <v>14</v>
      </c>
      <c r="F53" s="12" t="s">
        <v>14</v>
      </c>
      <c r="G53" s="12" t="s">
        <v>14</v>
      </c>
      <c r="H53" s="12" t="s">
        <v>14</v>
      </c>
      <c r="I53" s="12" t="s">
        <v>14</v>
      </c>
      <c r="J53" s="12" t="s">
        <v>14</v>
      </c>
      <c r="K53" s="12" t="s">
        <v>14</v>
      </c>
      <c r="L53" s="12" t="s">
        <v>14</v>
      </c>
      <c r="M53" s="12" t="s">
        <v>14</v>
      </c>
    </row>
    <row r="54" spans="1:13" ht="13" thickBot="1">
      <c r="A54" s="68" t="s">
        <v>5</v>
      </c>
      <c r="B54" s="16"/>
      <c r="C54" s="16"/>
      <c r="D54" s="16"/>
      <c r="E54" s="16"/>
      <c r="F54" s="16"/>
      <c r="G54" s="16"/>
      <c r="H54" s="16"/>
      <c r="I54" s="16"/>
      <c r="J54" s="16"/>
      <c r="K54" s="11"/>
      <c r="L54" s="11"/>
      <c r="M54" s="17"/>
    </row>
    <row r="55" spans="1:13" ht="13">
      <c r="A55" s="21"/>
      <c r="B55" s="43"/>
      <c r="C55" s="31"/>
      <c r="D55" s="47"/>
      <c r="E55" s="24"/>
      <c r="F55" s="31"/>
      <c r="G55" s="24"/>
      <c r="H55" s="25"/>
      <c r="I55" s="25"/>
      <c r="J55" s="31"/>
      <c r="K55" s="47"/>
      <c r="L55" s="36"/>
      <c r="M55" s="37"/>
    </row>
    <row r="56" spans="1:13" ht="13">
      <c r="A56" s="22"/>
      <c r="B56" s="44"/>
      <c r="C56" s="32"/>
      <c r="D56" s="48"/>
      <c r="E56" s="26"/>
      <c r="F56" s="32"/>
      <c r="G56" s="26"/>
      <c r="H56" s="27"/>
      <c r="I56" s="27"/>
      <c r="J56" s="32"/>
      <c r="K56" s="48"/>
      <c r="L56" s="34"/>
      <c r="M56" s="39"/>
    </row>
    <row r="57" spans="1:13" ht="13">
      <c r="A57" s="22"/>
      <c r="B57" s="44"/>
      <c r="C57" s="32"/>
      <c r="D57" s="48"/>
      <c r="E57" s="26"/>
      <c r="F57" s="32"/>
      <c r="G57" s="26"/>
      <c r="H57" s="27"/>
      <c r="I57" s="27"/>
      <c r="J57" s="32"/>
      <c r="K57" s="48"/>
      <c r="L57" s="34"/>
      <c r="M57" s="39"/>
    </row>
    <row r="58" spans="1:13" ht="13">
      <c r="A58" s="22"/>
      <c r="B58" s="44"/>
      <c r="C58" s="32"/>
      <c r="D58" s="48"/>
      <c r="E58" s="26"/>
      <c r="F58" s="32"/>
      <c r="G58" s="26"/>
      <c r="H58" s="27"/>
      <c r="I58" s="27"/>
      <c r="J58" s="32"/>
      <c r="K58" s="48"/>
      <c r="L58" s="34"/>
      <c r="M58" s="39"/>
    </row>
    <row r="59" spans="1:13" ht="13">
      <c r="A59" s="22"/>
      <c r="B59" s="44"/>
      <c r="C59" s="32"/>
      <c r="D59" s="48"/>
      <c r="E59" s="26"/>
      <c r="F59" s="32"/>
      <c r="G59" s="26"/>
      <c r="H59" s="27"/>
      <c r="I59" s="27"/>
      <c r="J59" s="32"/>
      <c r="K59" s="48"/>
      <c r="L59" s="34"/>
      <c r="M59" s="39"/>
    </row>
    <row r="60" spans="1:13" ht="13">
      <c r="A60" s="22"/>
      <c r="B60" s="44"/>
      <c r="C60" s="32"/>
      <c r="D60" s="48"/>
      <c r="E60" s="26"/>
      <c r="F60" s="32"/>
      <c r="G60" s="26"/>
      <c r="H60" s="27"/>
      <c r="I60" s="27"/>
      <c r="J60" s="32"/>
      <c r="K60" s="48"/>
      <c r="L60" s="34"/>
      <c r="M60" s="39"/>
    </row>
    <row r="61" spans="1:13" ht="13">
      <c r="A61" s="22"/>
      <c r="B61" s="44"/>
      <c r="C61" s="32"/>
      <c r="D61" s="48"/>
      <c r="E61" s="26"/>
      <c r="F61" s="32"/>
      <c r="G61" s="26"/>
      <c r="H61" s="27"/>
      <c r="I61" s="27"/>
      <c r="J61" s="32"/>
      <c r="K61" s="48"/>
      <c r="L61" s="34"/>
      <c r="M61" s="39"/>
    </row>
    <row r="62" spans="1:13" ht="13">
      <c r="A62" s="22"/>
      <c r="B62" s="44"/>
      <c r="C62" s="32"/>
      <c r="D62" s="48"/>
      <c r="E62" s="26"/>
      <c r="F62" s="32"/>
      <c r="G62" s="26"/>
      <c r="H62" s="27"/>
      <c r="I62" s="27"/>
      <c r="J62" s="32"/>
      <c r="K62" s="48"/>
      <c r="L62" s="34"/>
      <c r="M62" s="39"/>
    </row>
    <row r="63" spans="1:13" ht="13">
      <c r="A63" s="22"/>
      <c r="B63" s="44"/>
      <c r="C63" s="32"/>
      <c r="D63" s="48"/>
      <c r="E63" s="26"/>
      <c r="F63" s="32"/>
      <c r="G63" s="26"/>
      <c r="H63" s="27"/>
      <c r="I63" s="27"/>
      <c r="J63" s="32"/>
      <c r="K63" s="48"/>
      <c r="L63" s="34"/>
      <c r="M63" s="39"/>
    </row>
    <row r="64" spans="1:13" ht="13">
      <c r="A64" s="22"/>
      <c r="B64" s="44"/>
      <c r="C64" s="32"/>
      <c r="D64" s="48"/>
      <c r="E64" s="26"/>
      <c r="F64" s="32"/>
      <c r="G64" s="26"/>
      <c r="H64" s="27"/>
      <c r="I64" s="27"/>
      <c r="J64" s="32"/>
      <c r="K64" s="48"/>
      <c r="L64" s="34"/>
      <c r="M64" s="39"/>
    </row>
    <row r="65" spans="1:17" ht="13">
      <c r="A65" s="22"/>
      <c r="B65" s="44"/>
      <c r="C65" s="32"/>
      <c r="D65" s="48"/>
      <c r="E65" s="26"/>
      <c r="F65" s="32"/>
      <c r="G65" s="26"/>
      <c r="H65" s="27"/>
      <c r="I65" s="27"/>
      <c r="J65" s="32"/>
      <c r="K65" s="48"/>
      <c r="L65" s="34"/>
      <c r="M65" s="39"/>
    </row>
    <row r="66" spans="1:17" ht="13">
      <c r="A66" s="22"/>
      <c r="B66" s="44"/>
      <c r="C66" s="32"/>
      <c r="D66" s="48"/>
      <c r="E66" s="26"/>
      <c r="F66" s="32"/>
      <c r="G66" s="26"/>
      <c r="H66" s="27"/>
      <c r="I66" s="27"/>
      <c r="J66" s="32"/>
      <c r="K66" s="48"/>
      <c r="L66" s="34"/>
      <c r="M66" s="39"/>
    </row>
    <row r="67" spans="1:17" ht="13.5" thickBot="1">
      <c r="A67" s="23"/>
      <c r="B67" s="45"/>
      <c r="C67" s="33"/>
      <c r="D67" s="49"/>
      <c r="E67" s="28"/>
      <c r="F67" s="33"/>
      <c r="G67" s="28"/>
      <c r="H67" s="29"/>
      <c r="I67" s="29"/>
      <c r="J67" s="33"/>
      <c r="K67" s="49"/>
      <c r="L67" s="41"/>
      <c r="M67" s="42"/>
    </row>
    <row r="68" spans="1:17">
      <c r="A68" s="1" t="s">
        <v>6</v>
      </c>
    </row>
    <row r="70" spans="1:17" ht="13.5" thickBot="1">
      <c r="A70" s="13" t="s">
        <v>17</v>
      </c>
    </row>
    <row r="71" spans="1:17" ht="27" customHeight="1" thickBot="1">
      <c r="A71" s="19" t="s">
        <v>15</v>
      </c>
      <c r="B71" s="152" t="s">
        <v>63</v>
      </c>
      <c r="C71" s="153"/>
      <c r="D71" s="153"/>
      <c r="E71" s="153"/>
      <c r="F71" s="153"/>
      <c r="G71" s="153"/>
      <c r="H71" s="154"/>
      <c r="I71" s="154"/>
      <c r="J71" s="155"/>
    </row>
    <row r="72" spans="1:17" ht="30" customHeight="1" thickBot="1">
      <c r="A72" s="14" t="s">
        <v>8</v>
      </c>
      <c r="B72" s="152" t="s">
        <v>64</v>
      </c>
      <c r="C72" s="153"/>
      <c r="D72" s="153"/>
      <c r="E72" s="153"/>
      <c r="F72" s="153"/>
      <c r="G72" s="153"/>
      <c r="H72" s="154"/>
      <c r="I72" s="154"/>
      <c r="J72" s="155"/>
    </row>
    <row r="73" spans="1:17" ht="13.5" customHeight="1" thickBot="1">
      <c r="A73" s="15" t="s">
        <v>9</v>
      </c>
      <c r="B73" s="152" t="s">
        <v>12</v>
      </c>
      <c r="C73" s="153"/>
      <c r="D73" s="153"/>
      <c r="E73" s="153"/>
      <c r="F73" s="153"/>
      <c r="G73" s="153"/>
      <c r="H73" s="154"/>
      <c r="I73" s="154"/>
      <c r="J73" s="155"/>
    </row>
    <row r="74" spans="1:17" ht="13.5" customHeight="1" thickBot="1">
      <c r="A74" s="14" t="s">
        <v>0</v>
      </c>
      <c r="B74" s="152" t="s">
        <v>11</v>
      </c>
      <c r="C74" s="153"/>
      <c r="D74" s="153"/>
      <c r="E74" s="153"/>
      <c r="F74" s="153"/>
      <c r="G74" s="153"/>
      <c r="H74" s="154"/>
      <c r="I74" s="154"/>
      <c r="J74" s="155"/>
    </row>
    <row r="75" spans="1:17" ht="28.5" customHeight="1" thickBot="1">
      <c r="A75" s="15" t="s">
        <v>4</v>
      </c>
      <c r="B75" s="152" t="s">
        <v>44</v>
      </c>
      <c r="C75" s="153"/>
      <c r="D75" s="153"/>
      <c r="E75" s="153"/>
      <c r="F75" s="153"/>
      <c r="G75" s="153"/>
      <c r="H75" s="154"/>
      <c r="I75" s="154"/>
      <c r="J75" s="155"/>
      <c r="Q75" s="70"/>
    </row>
    <row r="76" spans="1:17" ht="16.5" customHeight="1" thickBot="1">
      <c r="A76" s="14" t="s">
        <v>1</v>
      </c>
      <c r="B76" s="152" t="s">
        <v>13</v>
      </c>
      <c r="C76" s="153"/>
      <c r="D76" s="153"/>
      <c r="E76" s="153"/>
      <c r="F76" s="153"/>
      <c r="G76" s="153"/>
      <c r="H76" s="154"/>
      <c r="I76" s="154"/>
      <c r="J76" s="155"/>
    </row>
    <row r="77" spans="1:17" ht="13.5" customHeight="1" thickBot="1">
      <c r="A77" s="15" t="s">
        <v>2</v>
      </c>
      <c r="B77" s="152" t="s">
        <v>62</v>
      </c>
      <c r="C77" s="153"/>
      <c r="D77" s="153"/>
      <c r="E77" s="153"/>
      <c r="F77" s="153"/>
      <c r="G77" s="153"/>
      <c r="H77" s="154"/>
      <c r="I77" s="154"/>
      <c r="J77" s="155"/>
    </row>
    <row r="78" spans="1:17" ht="27.75" customHeight="1" thickBot="1">
      <c r="A78" s="14" t="s">
        <v>3</v>
      </c>
      <c r="B78" s="152" t="s">
        <v>61</v>
      </c>
      <c r="C78" s="153"/>
      <c r="D78" s="153"/>
      <c r="E78" s="153"/>
      <c r="F78" s="153"/>
      <c r="G78" s="153"/>
      <c r="H78" s="154"/>
      <c r="I78" s="154"/>
      <c r="J78" s="155"/>
    </row>
    <row r="80" spans="1:17" ht="13">
      <c r="A80" s="13" t="s">
        <v>47</v>
      </c>
    </row>
    <row r="81" spans="1:1">
      <c r="A81" s="1" t="s">
        <v>48</v>
      </c>
    </row>
  </sheetData>
  <mergeCells count="11">
    <mergeCell ref="B1:C1"/>
    <mergeCell ref="B2:C2"/>
    <mergeCell ref="B3:C3"/>
    <mergeCell ref="B71:J71"/>
    <mergeCell ref="B72:J72"/>
    <mergeCell ref="B78:J78"/>
    <mergeCell ref="B73:J73"/>
    <mergeCell ref="B74:J74"/>
    <mergeCell ref="B75:J75"/>
    <mergeCell ref="B76:J76"/>
    <mergeCell ref="B77:J7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název výusti 1</vt:lpstr>
      <vt:lpstr>název výusti 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2012-10-17T08:14:02Z</dcterms:created>
  <dcterms:modified xsi:type="dcterms:W3CDTF">2026-01-18T15:05:58Z</dcterms:modified>
</cp:coreProperties>
</file>