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ENVIGROUP\Documents\Bussines\Envigroup\Semináře\A - Dokumenty pro PE\A\Závažné havárie\"/>
    </mc:Choice>
  </mc:AlternateContent>
  <xr:revisionPtr revIDLastSave="0" documentId="13_ncr:1_{7F3ECABD-6B32-4750-B9A9-64B513AFDE2F}" xr6:coauthVersionLast="47" xr6:coauthVersionMax="47" xr10:uidLastSave="{00000000-0000-0000-0000-000000000000}"/>
  <bookViews>
    <workbookView xWindow="-110" yWindow="-110" windowWidth="38620" windowHeight="21100" activeTab="3" xr2:uid="{00000000-000D-0000-FFFF-FFFF00000000}"/>
  </bookViews>
  <sheets>
    <sheet name="protokol" sheetId="11" r:id="rId1"/>
    <sheet name="příklad 1" sheetId="9" r:id="rId2"/>
    <sheet name="příklad 2" sheetId="8" r:id="rId3"/>
    <sheet name="příklad 3 CHLS+NO" sheetId="10" r:id="rId4"/>
    <sheet name="Tabulka I" sheetId="3" r:id="rId5"/>
    <sheet name="Tabulka II" sheetId="2" r:id="rId6"/>
    <sheet name="Poznámky k tabulkám" sheetId="5" r:id="rId7"/>
    <sheet name="seznam dotčených H-vět" sheetId="7" r:id="rId8"/>
  </sheets>
  <definedNames>
    <definedName name="_xlnm.Print_Titles" localSheetId="0">protokol!$13:$14</definedName>
    <definedName name="_xlnm.Print_Titles" localSheetId="1">'příklad 1'!$13:$14</definedName>
    <definedName name="_xlnm.Print_Titles" localSheetId="2">'příklad 2'!$13:$14</definedName>
    <definedName name="_xlnm.Print_Titles" localSheetId="3">'příklad 3 CHLS+NO'!$13:$14</definedName>
    <definedName name="_xlnm.Print_Area" localSheetId="0">protokol!$A$1:$N$38</definedName>
    <definedName name="_xlnm.Print_Area" localSheetId="1">'příklad 1'!$A$1:$N$36</definedName>
    <definedName name="_xlnm.Print_Area" localSheetId="2">'příklad 2'!$A$1:$N$38</definedName>
    <definedName name="_xlnm.Print_Area" localSheetId="3">'příklad 3 CHLS+NO'!$A$1:$N$42</definedName>
    <definedName name="OLE_LINK87" localSheetId="7">'seznam dotčených H-vět'!$A$1</definedName>
    <definedName name="OLE_LINK89" localSheetId="7">'seznam dotčených H-vět'!$A$7</definedName>
    <definedName name="OLE_LINK93" localSheetId="7">'seznam dotčených H-vět'!$A$28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11" l="1"/>
  <c r="L16" i="11"/>
  <c r="M16" i="11"/>
  <c r="K17" i="11"/>
  <c r="L17" i="11"/>
  <c r="M17" i="11"/>
  <c r="K18" i="11"/>
  <c r="L18" i="11"/>
  <c r="M18" i="11"/>
  <c r="K19" i="11"/>
  <c r="L19" i="11"/>
  <c r="M19" i="11"/>
  <c r="K20" i="11"/>
  <c r="L20" i="11"/>
  <c r="M20" i="11"/>
  <c r="K21" i="11"/>
  <c r="L21" i="11"/>
  <c r="M21" i="11"/>
  <c r="K22" i="11"/>
  <c r="L22" i="11"/>
  <c r="M22" i="11"/>
  <c r="K23" i="11"/>
  <c r="L23" i="11"/>
  <c r="M23" i="11"/>
  <c r="K24" i="11"/>
  <c r="L24" i="11"/>
  <c r="M24" i="11"/>
  <c r="K25" i="11"/>
  <c r="L25" i="11"/>
  <c r="M25" i="11"/>
  <c r="M15" i="11"/>
  <c r="L15" i="11"/>
  <c r="K15" i="11"/>
  <c r="K16" i="9"/>
  <c r="L16" i="9"/>
  <c r="M16" i="9"/>
  <c r="K17" i="9"/>
  <c r="L17" i="9"/>
  <c r="M17" i="9"/>
  <c r="K18" i="9"/>
  <c r="L18" i="9"/>
  <c r="M18" i="9"/>
  <c r="K19" i="9"/>
  <c r="L19" i="9"/>
  <c r="M19" i="9"/>
  <c r="K20" i="9"/>
  <c r="L20" i="9"/>
  <c r="M20" i="9"/>
  <c r="K21" i="9"/>
  <c r="L21" i="9"/>
  <c r="M21" i="9"/>
  <c r="K22" i="9"/>
  <c r="L22" i="9"/>
  <c r="M22" i="9"/>
  <c r="K23" i="9"/>
  <c r="L23" i="9"/>
  <c r="M23" i="9"/>
  <c r="K24" i="9"/>
  <c r="L24" i="9"/>
  <c r="M24" i="9"/>
  <c r="K25" i="9"/>
  <c r="L25" i="9"/>
  <c r="M25" i="9"/>
  <c r="M15" i="9"/>
  <c r="L15" i="9"/>
  <c r="K15" i="9"/>
  <c r="K16" i="8"/>
  <c r="L16" i="8"/>
  <c r="M16" i="8"/>
  <c r="K17" i="8"/>
  <c r="L17" i="8"/>
  <c r="M17" i="8"/>
  <c r="K18" i="8"/>
  <c r="L18" i="8"/>
  <c r="M18" i="8"/>
  <c r="K19" i="8"/>
  <c r="L19" i="8"/>
  <c r="M19" i="8"/>
  <c r="K20" i="8"/>
  <c r="L20" i="8"/>
  <c r="M20" i="8"/>
  <c r="K21" i="8"/>
  <c r="L21" i="8"/>
  <c r="M21" i="8"/>
  <c r="K22" i="8"/>
  <c r="L22" i="8"/>
  <c r="M22" i="8"/>
  <c r="K23" i="8"/>
  <c r="L23" i="8"/>
  <c r="M23" i="8"/>
  <c r="K24" i="8"/>
  <c r="L24" i="8"/>
  <c r="M24" i="8"/>
  <c r="K25" i="8"/>
  <c r="L25" i="8"/>
  <c r="M25" i="8"/>
  <c r="M15" i="8"/>
  <c r="L15" i="8"/>
  <c r="K15" i="8"/>
  <c r="M29" i="10"/>
  <c r="L29" i="10"/>
  <c r="K29" i="10"/>
  <c r="M28" i="10"/>
  <c r="L28" i="10"/>
  <c r="K28" i="10"/>
  <c r="M27" i="10"/>
  <c r="L27" i="10"/>
  <c r="K27" i="10"/>
  <c r="M26" i="10"/>
  <c r="L26" i="10"/>
  <c r="K26" i="10"/>
  <c r="M25" i="10"/>
  <c r="L25" i="10"/>
  <c r="K25" i="10"/>
  <c r="M24" i="10"/>
  <c r="L24" i="10"/>
  <c r="K24" i="10"/>
  <c r="M23" i="10"/>
  <c r="L23" i="10"/>
  <c r="K23" i="10"/>
  <c r="M22" i="10"/>
  <c r="L22" i="10"/>
  <c r="K22" i="10"/>
  <c r="M21" i="10"/>
  <c r="L21" i="10"/>
  <c r="K21" i="10"/>
  <c r="M20" i="10"/>
  <c r="L20" i="10"/>
  <c r="K20" i="10"/>
  <c r="M19" i="10"/>
  <c r="L19" i="10"/>
  <c r="K19" i="10"/>
  <c r="M18" i="10"/>
  <c r="L18" i="10"/>
  <c r="K18" i="10"/>
  <c r="M17" i="10"/>
  <c r="L17" i="10"/>
  <c r="K17" i="10"/>
  <c r="M16" i="10"/>
  <c r="L16" i="10"/>
  <c r="K16" i="10"/>
  <c r="M15" i="10"/>
  <c r="K15" i="10"/>
  <c r="L15" i="10"/>
  <c r="J18" i="9"/>
  <c r="J17" i="9"/>
  <c r="B27" i="10" l="1"/>
  <c r="B28" i="10"/>
  <c r="J26" i="10"/>
  <c r="J25" i="10"/>
  <c r="J28" i="10" l="1"/>
  <c r="J27" i="10"/>
  <c r="J25" i="11" l="1"/>
  <c r="J24" i="11"/>
  <c r="J23" i="11"/>
  <c r="J22" i="11"/>
  <c r="J21" i="11"/>
  <c r="J20" i="11"/>
  <c r="J19" i="11"/>
  <c r="J18" i="11"/>
  <c r="J17" i="11"/>
  <c r="J16" i="11"/>
  <c r="M26" i="11"/>
  <c r="L26" i="11"/>
  <c r="J15" i="11"/>
  <c r="N31" i="11" s="1"/>
  <c r="K7" i="11"/>
  <c r="K6" i="11"/>
  <c r="K5" i="11"/>
  <c r="K26" i="11" l="1"/>
  <c r="N33" i="11" s="1"/>
  <c r="A35" i="11" s="1"/>
  <c r="A31" i="11" l="1"/>
  <c r="J29" i="10"/>
  <c r="J24" i="10"/>
  <c r="J23" i="10"/>
  <c r="J22" i="10"/>
  <c r="J21" i="10"/>
  <c r="J20" i="10"/>
  <c r="J19" i="10"/>
  <c r="J18" i="10"/>
  <c r="J17" i="10"/>
  <c r="J16" i="10"/>
  <c r="J15" i="10"/>
  <c r="K7" i="10"/>
  <c r="K6" i="10"/>
  <c r="K5" i="10"/>
  <c r="L30" i="10" l="1"/>
  <c r="M30" i="10"/>
  <c r="K30" i="10"/>
  <c r="N35" i="10"/>
  <c r="N37" i="10" l="1"/>
  <c r="A39" i="10" s="1"/>
  <c r="A35" i="10" l="1"/>
  <c r="J25" i="9"/>
  <c r="J24" i="9"/>
  <c r="J23" i="9"/>
  <c r="J22" i="9"/>
  <c r="J21" i="9"/>
  <c r="J20" i="9"/>
  <c r="J19" i="9"/>
  <c r="J16" i="9"/>
  <c r="J15" i="9"/>
  <c r="J22" i="8"/>
  <c r="J21" i="8"/>
  <c r="J20" i="8"/>
  <c r="J19" i="8"/>
  <c r="M26" i="9" l="1"/>
  <c r="L26" i="9"/>
  <c r="K26" i="9"/>
  <c r="N29" i="9"/>
  <c r="J25" i="8"/>
  <c r="J24" i="8"/>
  <c r="J23" i="8"/>
  <c r="J18" i="8"/>
  <c r="J17" i="8"/>
  <c r="J16" i="8"/>
  <c r="J15" i="8"/>
  <c r="N31" i="9" l="1"/>
  <c r="A33" i="9" s="1"/>
  <c r="M26" i="8"/>
  <c r="K26" i="8"/>
  <c r="N31" i="8"/>
  <c r="A29" i="9" l="1"/>
  <c r="L26" i="8"/>
  <c r="N33" i="8" s="1"/>
  <c r="A35" i="8" s="1"/>
  <c r="A31"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envigroup</author>
  </authors>
  <commentList>
    <comment ref="B13" authorId="0" shapeId="0" xr:uid="{00000000-0006-0000-0000-000001000000}">
      <text>
        <r>
          <rPr>
            <b/>
            <sz val="8"/>
            <color indexed="81"/>
            <rFont val="Tahoma"/>
            <family val="2"/>
            <charset val="238"/>
          </rPr>
          <t>envigroup:</t>
        </r>
        <r>
          <rPr>
            <sz val="8"/>
            <color indexed="81"/>
            <rFont val="Tahoma"/>
            <family val="2"/>
            <charset val="238"/>
          </rPr>
          <t xml:space="preserve">
projektované množství, tj. maximální kapacita, objem zásobníků, zkolaudovaná kapacita skladu</t>
        </r>
      </text>
    </comment>
    <comment ref="C13" authorId="0" shapeId="0" xr:uid="{00000000-0006-0000-0000-000002000000}">
      <text>
        <r>
          <rPr>
            <b/>
            <sz val="8"/>
            <color indexed="81"/>
            <rFont val="Tahoma"/>
            <family val="2"/>
            <charset val="238"/>
          </rPr>
          <t>envigroup:</t>
        </r>
        <r>
          <rPr>
            <sz val="8"/>
            <color indexed="81"/>
            <rFont val="Tahoma"/>
            <family val="2"/>
            <charset val="238"/>
          </rPr>
          <t xml:space="preserve">
Fyzikální forma - viz bezpečnostní list, oddíl 9</t>
        </r>
      </text>
    </comment>
    <comment ref="D13" authorId="0" shapeId="0" xr:uid="{00000000-0006-0000-0000-000003000000}">
      <text>
        <r>
          <rPr>
            <b/>
            <sz val="8"/>
            <color indexed="81"/>
            <rFont val="Tahoma"/>
            <family val="2"/>
            <charset val="238"/>
          </rPr>
          <t>envigroup:</t>
        </r>
        <r>
          <rPr>
            <sz val="8"/>
            <color indexed="81"/>
            <rFont val="Tahoma"/>
            <family val="2"/>
            <charset val="238"/>
          </rPr>
          <t xml:space="preserve">
Uveďte klasifikaci a případně H-věty z bezpečnostního listu, oddílu 2.</t>
        </r>
      </text>
    </comment>
    <comment ref="H13" authorId="0" shapeId="0" xr:uid="{00000000-0006-0000-0000-000004000000}">
      <text>
        <r>
          <rPr>
            <b/>
            <sz val="8"/>
            <color indexed="81"/>
            <rFont val="Tahoma"/>
            <family val="2"/>
            <charset val="238"/>
          </rPr>
          <t>envigroup:</t>
        </r>
        <r>
          <rPr>
            <sz val="8"/>
            <color indexed="81"/>
            <rFont val="Tahoma"/>
            <family val="2"/>
            <charset val="238"/>
          </rPr>
          <t xml:space="preserve">
kvalifikační tabulka (I/II) z přílohy č. 1 zákona 224/2015 Sb.</t>
        </r>
      </text>
    </comment>
    <comment ref="E14" authorId="0" shapeId="0" xr:uid="{00000000-0006-0000-0000-000005000000}">
      <text>
        <r>
          <rPr>
            <b/>
            <sz val="8"/>
            <color indexed="81"/>
            <rFont val="Tahoma"/>
            <family val="2"/>
            <charset val="238"/>
          </rPr>
          <t>envigroup:</t>
        </r>
        <r>
          <rPr>
            <sz val="8"/>
            <color indexed="81"/>
            <rFont val="Tahoma"/>
            <family val="2"/>
            <charset val="238"/>
          </rPr>
          <t xml:space="preserve">
Oddíl „H“ - NEBEZPEČNOST PRO ZDRAVÍ:
H300 Při požití může způsobit smrt.
H301 Toxický při požití.
H310 Při styku s kůží může způsobit smrt.
H330 Při vdechování může způsobit smrt.
H331 Toxický při vdechování.
H370 Způsobuje poškození orgánů.
</t>
        </r>
      </text>
    </comment>
    <comment ref="F14" authorId="0" shapeId="0" xr:uid="{00000000-0006-0000-0000-000006000000}">
      <text>
        <r>
          <rPr>
            <b/>
            <sz val="8"/>
            <color indexed="81"/>
            <rFont val="Tahoma"/>
            <family val="2"/>
            <charset val="238"/>
          </rPr>
          <t>envigroup:</t>
        </r>
        <r>
          <rPr>
            <sz val="8"/>
            <color indexed="81"/>
            <rFont val="Tahoma"/>
            <family val="2"/>
            <charset val="238"/>
          </rPr>
          <t xml:space="preserve">
Oddíl „P“ - FYZIKÁLNÍ NEBEZPEČNOST:
H200 Nestabilní výbušnina.
H201 Výbušnina; nebezpečí masivního výbuchu.
H202 Výbušnina; vážné nebezpečí zasažení částicemi.
H203 Výbušnina; nebezpečí požáru, tlakové vlny nebo zasažení částicemi.
H204 Nebezpečí požáru nebo zasažení částicemi.
H205 Při požáru může způsobit masivní výbuch.
H220 Extrémně hořlavý plyn.
H221 Hořlavý plyn.
H222 Extrémně hořlavý aerosol.
H223 Hořlavý aerosol.
H224 Extrémně hořlavá kapalina a páry.
H225 Vysoce hořlavá kapalina a páry.
H226 Hořlavá kapalina a páry.
H229 Nádoba je pod tlakem: při zahřívání se může roztrhnout.
H240 Zahřívání může způsobit výbuch
H241 Zahřívání může způsobit požár nebo výbuch.
H242 Zahřívání může způsobit požár.
H250 Při styku se vzduchem se samovolně vznítí.
H270 Může způsobit nebo zesílit požár; oxidant.
H271 Může způsobit požár nebo výbuch; silný oxidant.
H272 Může zesílit požár; oxidant.
</t>
        </r>
      </text>
    </comment>
    <comment ref="G14" authorId="0" shapeId="0" xr:uid="{00000000-0006-0000-0000-000007000000}">
      <text>
        <r>
          <rPr>
            <b/>
            <sz val="8"/>
            <color indexed="81"/>
            <rFont val="Tahoma"/>
            <family val="2"/>
            <charset val="238"/>
          </rPr>
          <t>envigroup:</t>
        </r>
        <r>
          <rPr>
            <sz val="8"/>
            <color indexed="81"/>
            <rFont val="Tahoma"/>
            <family val="2"/>
            <charset val="238"/>
          </rPr>
          <t xml:space="preserve">
Oddíl „E“ - NEBEZPEČNOST PRO ŽIVOTNI PROSTŘEDÍ
H400 Vysoce toxický pro vodní organismy.
H410 Vysoce toxický pro vodní organismy, s dlouhodobými účinky.
H411 Toxický pro vodní organismy, s dlouhodobými účinky.
</t>
        </r>
      </text>
    </comment>
    <comment ref="K14" authorId="0" shapeId="0" xr:uid="{00000000-0006-0000-0000-000008000000}">
      <text>
        <r>
          <rPr>
            <b/>
            <sz val="8"/>
            <color indexed="81"/>
            <rFont val="Tahoma"/>
            <family val="2"/>
            <charset val="238"/>
          </rPr>
          <t>envigroup:</t>
        </r>
        <r>
          <rPr>
            <sz val="8"/>
            <color indexed="81"/>
            <rFont val="Tahoma"/>
            <family val="2"/>
            <charset val="238"/>
          </rPr>
          <t xml:space="preserve">
Oddíl „H“ - NEBEZPEČNOST PRO ZDRAVÍ</t>
        </r>
      </text>
    </comment>
    <comment ref="L14" authorId="0" shapeId="0" xr:uid="{00000000-0006-0000-0000-000009000000}">
      <text>
        <r>
          <rPr>
            <b/>
            <sz val="8"/>
            <color indexed="81"/>
            <rFont val="Tahoma"/>
            <family val="2"/>
            <charset val="238"/>
          </rPr>
          <t>envigroup:</t>
        </r>
        <r>
          <rPr>
            <sz val="8"/>
            <color indexed="81"/>
            <rFont val="Tahoma"/>
            <family val="2"/>
            <charset val="238"/>
          </rPr>
          <t xml:space="preserve">
Oddíl „P“ - FYZIKÁLNÍ NEBEZPEČNOST</t>
        </r>
      </text>
    </comment>
    <comment ref="M14" authorId="0" shapeId="0" xr:uid="{00000000-0006-0000-0000-00000A000000}">
      <text>
        <r>
          <rPr>
            <b/>
            <sz val="8"/>
            <color indexed="81"/>
            <rFont val="Tahoma"/>
            <family val="2"/>
            <charset val="238"/>
          </rPr>
          <t>envigroup:</t>
        </r>
        <r>
          <rPr>
            <sz val="8"/>
            <color indexed="81"/>
            <rFont val="Tahoma"/>
            <family val="2"/>
            <charset val="238"/>
          </rPr>
          <t xml:space="preserve">
Oddíl „E“ - NEBEZPEČNOST PRO ŽIVOTNI PROSTŘEDÍ</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envigroup</author>
  </authors>
  <commentList>
    <comment ref="B13" authorId="0" shapeId="0" xr:uid="{00000000-0006-0000-0100-000001000000}">
      <text>
        <r>
          <rPr>
            <b/>
            <sz val="8"/>
            <color indexed="81"/>
            <rFont val="Tahoma"/>
            <family val="2"/>
            <charset val="238"/>
          </rPr>
          <t>envigroup:</t>
        </r>
        <r>
          <rPr>
            <sz val="8"/>
            <color indexed="81"/>
            <rFont val="Tahoma"/>
            <family val="2"/>
            <charset val="238"/>
          </rPr>
          <t xml:space="preserve">
projektované množství, tj. maximální kapacita, objem zásobníků, zkolaudovaná kapacita skladu</t>
        </r>
      </text>
    </comment>
    <comment ref="C13" authorId="0" shapeId="0" xr:uid="{00000000-0006-0000-0100-000002000000}">
      <text>
        <r>
          <rPr>
            <b/>
            <sz val="8"/>
            <color indexed="81"/>
            <rFont val="Tahoma"/>
            <family val="2"/>
            <charset val="238"/>
          </rPr>
          <t>envigroup:</t>
        </r>
        <r>
          <rPr>
            <sz val="8"/>
            <color indexed="81"/>
            <rFont val="Tahoma"/>
            <family val="2"/>
            <charset val="238"/>
          </rPr>
          <t xml:space="preserve">
Fyzikální forma - viz bezpečnostní list, oddíl 9</t>
        </r>
      </text>
    </comment>
    <comment ref="D13" authorId="0" shapeId="0" xr:uid="{00000000-0006-0000-0100-000003000000}">
      <text>
        <r>
          <rPr>
            <b/>
            <sz val="8"/>
            <color indexed="81"/>
            <rFont val="Tahoma"/>
            <family val="2"/>
            <charset val="238"/>
          </rPr>
          <t>envigroup:</t>
        </r>
        <r>
          <rPr>
            <sz val="8"/>
            <color indexed="81"/>
            <rFont val="Tahoma"/>
            <family val="2"/>
            <charset val="238"/>
          </rPr>
          <t xml:space="preserve">
Uveďte klasifikaci a případně H-věty z bezpečnostního listu, oddílu 2.</t>
        </r>
      </text>
    </comment>
    <comment ref="H13" authorId="0" shapeId="0" xr:uid="{00000000-0006-0000-0100-000004000000}">
      <text>
        <r>
          <rPr>
            <b/>
            <sz val="8"/>
            <color indexed="81"/>
            <rFont val="Tahoma"/>
            <family val="2"/>
            <charset val="238"/>
          </rPr>
          <t>envigroup:</t>
        </r>
        <r>
          <rPr>
            <sz val="8"/>
            <color indexed="81"/>
            <rFont val="Tahoma"/>
            <family val="2"/>
            <charset val="238"/>
          </rPr>
          <t xml:space="preserve">
kvalifikační tabulka (I/II) z přílohy č. 1 zákona 224/2015 Sb.</t>
        </r>
      </text>
    </comment>
    <comment ref="E14" authorId="0" shapeId="0" xr:uid="{00000000-0006-0000-0100-000005000000}">
      <text>
        <r>
          <rPr>
            <b/>
            <sz val="8"/>
            <color indexed="81"/>
            <rFont val="Tahoma"/>
            <family val="2"/>
            <charset val="238"/>
          </rPr>
          <t>envigroup:</t>
        </r>
        <r>
          <rPr>
            <sz val="8"/>
            <color indexed="81"/>
            <rFont val="Tahoma"/>
            <family val="2"/>
            <charset val="238"/>
          </rPr>
          <t xml:space="preserve">
Oddíl „H“ - NEBEZPEČNOST PRO ZDRAVÍ:
H300 Při požití může způsobit smrt.
H301 Toxický při požití.
H310 Při styku s kůží může způsobit smrt.
H330 Při vdechování může způsobit smrt.
H331 Toxický při vdechování.
H370 Způsobuje poškození orgánů.
</t>
        </r>
      </text>
    </comment>
    <comment ref="F14" authorId="0" shapeId="0" xr:uid="{00000000-0006-0000-0100-000006000000}">
      <text>
        <r>
          <rPr>
            <b/>
            <sz val="8"/>
            <color indexed="81"/>
            <rFont val="Tahoma"/>
            <family val="2"/>
            <charset val="238"/>
          </rPr>
          <t>envigroup:</t>
        </r>
        <r>
          <rPr>
            <sz val="8"/>
            <color indexed="81"/>
            <rFont val="Tahoma"/>
            <family val="2"/>
            <charset val="238"/>
          </rPr>
          <t xml:space="preserve">
Oddíl „P“ - FYZIKÁLNÍ NEBEZPEČNOST:
H200 Nestabilní výbušnina.
H201 Výbušnina; nebezpečí masivního výbuchu.
H202 Výbušnina; vážné nebezpečí zasažení částicemi.
H203 Výbušnina; nebezpečí požáru, tlakové vlny nebo zasažení částicemi.
H204 Nebezpečí požáru nebo zasažení částicemi.
H205 Při požáru může způsobit masivní výbuch.
H220 Extrémně hořlavý plyn.
H221 Hořlavý plyn.
H222 Extrémně hořlavý aerosol.
H223 Hořlavý aerosol.
H224 Extrémně hořlavá kapalina a páry.
H225 Vysoce hořlavá kapalina a páry.
H226 Hořlavá kapalina a páry.
H229 Nádoba je pod tlakem: při zahřívání se může roztrhnout.
H240 Zahřívání může způsobit výbuch
H241 Zahřívání může způsobit požár nebo výbuch.
H242 Zahřívání může způsobit požár.
H250 Při styku se vzduchem se samovolně vznítí.
H270 Může způsobit nebo zesílit požár; oxidant.
H271 Může způsobit požár nebo výbuch; silný oxidant.
H272 Může zesílit požár; oxidant.
</t>
        </r>
      </text>
    </comment>
    <comment ref="G14" authorId="0" shapeId="0" xr:uid="{00000000-0006-0000-0100-000007000000}">
      <text>
        <r>
          <rPr>
            <b/>
            <sz val="8"/>
            <color indexed="81"/>
            <rFont val="Tahoma"/>
            <family val="2"/>
            <charset val="238"/>
          </rPr>
          <t>envigroup:</t>
        </r>
        <r>
          <rPr>
            <sz val="8"/>
            <color indexed="81"/>
            <rFont val="Tahoma"/>
            <family val="2"/>
            <charset val="238"/>
          </rPr>
          <t xml:space="preserve">
Oddíl „E“ - NEBEZPEČNOST PRO ŽIVOTNI PROSTŘEDÍ
H400 Vysoce toxický pro vodní organismy.
H410 Vysoce toxický pro vodní organismy, s dlouhodobými účinky.
H411 Toxický pro vodní organismy, s dlouhodobými účinky.
</t>
        </r>
      </text>
    </comment>
    <comment ref="K14" authorId="0" shapeId="0" xr:uid="{00000000-0006-0000-0100-000008000000}">
      <text>
        <r>
          <rPr>
            <b/>
            <sz val="8"/>
            <color indexed="81"/>
            <rFont val="Tahoma"/>
            <family val="2"/>
            <charset val="238"/>
          </rPr>
          <t>envigroup:</t>
        </r>
        <r>
          <rPr>
            <sz val="8"/>
            <color indexed="81"/>
            <rFont val="Tahoma"/>
            <family val="2"/>
            <charset val="238"/>
          </rPr>
          <t xml:space="preserve">
Oddíl „H“ - NEBEZPEČNOST PRO ZDRAVÍ</t>
        </r>
      </text>
    </comment>
    <comment ref="L14" authorId="0" shapeId="0" xr:uid="{00000000-0006-0000-0100-000009000000}">
      <text>
        <r>
          <rPr>
            <b/>
            <sz val="8"/>
            <color indexed="81"/>
            <rFont val="Tahoma"/>
            <family val="2"/>
            <charset val="238"/>
          </rPr>
          <t>envigroup:</t>
        </r>
        <r>
          <rPr>
            <sz val="8"/>
            <color indexed="81"/>
            <rFont val="Tahoma"/>
            <family val="2"/>
            <charset val="238"/>
          </rPr>
          <t xml:space="preserve">
Oddíl „P“ - FYZIKÁLNÍ NEBEZPEČNOST</t>
        </r>
      </text>
    </comment>
    <comment ref="M14" authorId="0" shapeId="0" xr:uid="{00000000-0006-0000-0100-00000A000000}">
      <text>
        <r>
          <rPr>
            <b/>
            <sz val="8"/>
            <color indexed="81"/>
            <rFont val="Tahoma"/>
            <family val="2"/>
            <charset val="238"/>
          </rPr>
          <t>envigroup:</t>
        </r>
        <r>
          <rPr>
            <sz val="8"/>
            <color indexed="81"/>
            <rFont val="Tahoma"/>
            <family val="2"/>
            <charset val="238"/>
          </rPr>
          <t xml:space="preserve">
Oddíl „E“ - NEBEZPEČNOST PRO ŽIVOTNI PROSTŘEDÍ</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envigroup</author>
  </authors>
  <commentList>
    <comment ref="B13" authorId="0" shapeId="0" xr:uid="{00000000-0006-0000-0200-000001000000}">
      <text>
        <r>
          <rPr>
            <b/>
            <sz val="8"/>
            <color indexed="81"/>
            <rFont val="Tahoma"/>
            <family val="2"/>
            <charset val="238"/>
          </rPr>
          <t>envigroup:</t>
        </r>
        <r>
          <rPr>
            <sz val="8"/>
            <color indexed="81"/>
            <rFont val="Tahoma"/>
            <family val="2"/>
            <charset val="238"/>
          </rPr>
          <t xml:space="preserve">
projektované množství, tj. maximální kapacita, objem zásobníků, zkolaudovaná kapacita skladu</t>
        </r>
      </text>
    </comment>
    <comment ref="C13" authorId="0" shapeId="0" xr:uid="{00000000-0006-0000-0200-000002000000}">
      <text>
        <r>
          <rPr>
            <b/>
            <sz val="8"/>
            <color indexed="81"/>
            <rFont val="Tahoma"/>
            <family val="2"/>
            <charset val="238"/>
          </rPr>
          <t>envigroup:</t>
        </r>
        <r>
          <rPr>
            <sz val="8"/>
            <color indexed="81"/>
            <rFont val="Tahoma"/>
            <family val="2"/>
            <charset val="238"/>
          </rPr>
          <t xml:space="preserve">
Fyzikální forma - viz bezpečnostní list, oddíl 9</t>
        </r>
      </text>
    </comment>
    <comment ref="D13" authorId="0" shapeId="0" xr:uid="{00000000-0006-0000-0200-000003000000}">
      <text>
        <r>
          <rPr>
            <b/>
            <sz val="8"/>
            <color indexed="81"/>
            <rFont val="Tahoma"/>
            <family val="2"/>
            <charset val="238"/>
          </rPr>
          <t>envigroup:</t>
        </r>
        <r>
          <rPr>
            <sz val="8"/>
            <color indexed="81"/>
            <rFont val="Tahoma"/>
            <family val="2"/>
            <charset val="238"/>
          </rPr>
          <t xml:space="preserve">
Uveďte klasifikaci a případně H-věty z bezpečnostního listu, oddílu 2.</t>
        </r>
      </text>
    </comment>
    <comment ref="H13" authorId="0" shapeId="0" xr:uid="{00000000-0006-0000-0200-000004000000}">
      <text>
        <r>
          <rPr>
            <b/>
            <sz val="8"/>
            <color indexed="81"/>
            <rFont val="Tahoma"/>
            <family val="2"/>
            <charset val="238"/>
          </rPr>
          <t>envigroup:</t>
        </r>
        <r>
          <rPr>
            <sz val="8"/>
            <color indexed="81"/>
            <rFont val="Tahoma"/>
            <family val="2"/>
            <charset val="238"/>
          </rPr>
          <t xml:space="preserve">
kvalifikační tabulka (I/II) z přílohy č. 1 zákona 224/2015 Sb.</t>
        </r>
      </text>
    </comment>
    <comment ref="E14" authorId="0" shapeId="0" xr:uid="{00000000-0006-0000-0200-000005000000}">
      <text>
        <r>
          <rPr>
            <b/>
            <sz val="8"/>
            <color indexed="81"/>
            <rFont val="Tahoma"/>
            <family val="2"/>
            <charset val="238"/>
          </rPr>
          <t>envigroup:</t>
        </r>
        <r>
          <rPr>
            <sz val="8"/>
            <color indexed="81"/>
            <rFont val="Tahoma"/>
            <family val="2"/>
            <charset val="238"/>
          </rPr>
          <t xml:space="preserve">
Oddíl „H“ - NEBEZPEČNOST PRO ZDRAVÍ:
H300 Při požití může způsobit smrt.
H301 Toxický při požití.
H310 Při styku s kůží může způsobit smrt.
H330 Při vdechování může způsobit smrt.
H331 Toxický při vdechování.
H370 Způsobuje poškození orgánů.
</t>
        </r>
      </text>
    </comment>
    <comment ref="F14" authorId="0" shapeId="0" xr:uid="{00000000-0006-0000-0200-000006000000}">
      <text>
        <r>
          <rPr>
            <b/>
            <sz val="8"/>
            <color indexed="81"/>
            <rFont val="Tahoma"/>
            <family val="2"/>
            <charset val="238"/>
          </rPr>
          <t>envigroup:</t>
        </r>
        <r>
          <rPr>
            <sz val="8"/>
            <color indexed="81"/>
            <rFont val="Tahoma"/>
            <family val="2"/>
            <charset val="238"/>
          </rPr>
          <t xml:space="preserve">
Oddíl „P“ - FYZIKÁLNÍ NEBEZPEČNOST:
H200 Nestabilní výbušnina.
H201 Výbušnina; nebezpečí masivního výbuchu.
H202 Výbušnina; vážné nebezpečí zasažení částicemi.
H203 Výbušnina; nebezpečí požáru, tlakové vlny nebo zasažení částicemi.
H204 Nebezpečí požáru nebo zasažení částicemi.
H205 Při požáru může způsobit masivní výbuch.
H220 Extrémně hořlavý plyn.
H221 Hořlavý plyn.
H222 Extrémně hořlavý aerosol.
H223 Hořlavý aerosol.
H224 Extrémně hořlavá kapalina a páry.
H225 Vysoce hořlavá kapalina a páry.
H226 Hořlavá kapalina a páry.
H229 Nádoba je pod tlakem: při zahřívání se může roztrhnout.
H240 Zahřívání může způsobit výbuch
H241 Zahřívání může způsobit požár nebo výbuch.
H242 Zahřívání může způsobit požár.
H250 Při styku se vzduchem se samovolně vznítí.
H270 Může způsobit nebo zesílit požár; oxidant.
H271 Může způsobit požár nebo výbuch; silný oxidant.
H272 Může zesílit požár; oxidant.
</t>
        </r>
      </text>
    </comment>
    <comment ref="G14" authorId="0" shapeId="0" xr:uid="{00000000-0006-0000-0200-000007000000}">
      <text>
        <r>
          <rPr>
            <b/>
            <sz val="8"/>
            <color indexed="81"/>
            <rFont val="Tahoma"/>
            <family val="2"/>
            <charset val="238"/>
          </rPr>
          <t>envigroup:</t>
        </r>
        <r>
          <rPr>
            <sz val="8"/>
            <color indexed="81"/>
            <rFont val="Tahoma"/>
            <family val="2"/>
            <charset val="238"/>
          </rPr>
          <t xml:space="preserve">
Oddíl „E“ - NEBEZPEČNOST PRO ŽIVOTNI PROSTŘEDÍ
H400 Vysoce toxický pro vodní organismy.
H410 Vysoce toxický pro vodní organismy, s dlouhodobými účinky.
H411 Toxický pro vodní organismy, s dlouhodobými účinky.
</t>
        </r>
      </text>
    </comment>
    <comment ref="K14" authorId="0" shapeId="0" xr:uid="{00000000-0006-0000-0200-000008000000}">
      <text>
        <r>
          <rPr>
            <b/>
            <sz val="8"/>
            <color indexed="81"/>
            <rFont val="Tahoma"/>
            <family val="2"/>
            <charset val="238"/>
          </rPr>
          <t>envigroup:</t>
        </r>
        <r>
          <rPr>
            <sz val="8"/>
            <color indexed="81"/>
            <rFont val="Tahoma"/>
            <family val="2"/>
            <charset val="238"/>
          </rPr>
          <t xml:space="preserve">
Oddíl „H“ - NEBEZPEČNOST PRO ZDRAVÍ</t>
        </r>
      </text>
    </comment>
    <comment ref="L14" authorId="0" shapeId="0" xr:uid="{00000000-0006-0000-0200-000009000000}">
      <text>
        <r>
          <rPr>
            <b/>
            <sz val="8"/>
            <color indexed="81"/>
            <rFont val="Tahoma"/>
            <family val="2"/>
            <charset val="238"/>
          </rPr>
          <t>envigroup:</t>
        </r>
        <r>
          <rPr>
            <sz val="8"/>
            <color indexed="81"/>
            <rFont val="Tahoma"/>
            <family val="2"/>
            <charset val="238"/>
          </rPr>
          <t xml:space="preserve">
Oddíl „P“ - FYZIKÁLNÍ NEBEZPEČNOST</t>
        </r>
      </text>
    </comment>
    <comment ref="M14" authorId="0" shapeId="0" xr:uid="{00000000-0006-0000-0200-00000A000000}">
      <text>
        <r>
          <rPr>
            <b/>
            <sz val="8"/>
            <color indexed="81"/>
            <rFont val="Tahoma"/>
            <family val="2"/>
            <charset val="238"/>
          </rPr>
          <t>envigroup:</t>
        </r>
        <r>
          <rPr>
            <sz val="8"/>
            <color indexed="81"/>
            <rFont val="Tahoma"/>
            <family val="2"/>
            <charset val="238"/>
          </rPr>
          <t xml:space="preserve">
Oddíl „E“ - NEBEZPEČNOST PRO ŽIVOTNI PROSTŘEDÍ</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envigroup</author>
  </authors>
  <commentList>
    <comment ref="B13" authorId="0" shapeId="0" xr:uid="{00000000-0006-0000-0300-000001000000}">
      <text>
        <r>
          <rPr>
            <b/>
            <sz val="8"/>
            <color indexed="81"/>
            <rFont val="Tahoma"/>
            <family val="2"/>
            <charset val="238"/>
          </rPr>
          <t>envigroup:</t>
        </r>
        <r>
          <rPr>
            <sz val="8"/>
            <color indexed="81"/>
            <rFont val="Tahoma"/>
            <family val="2"/>
            <charset val="238"/>
          </rPr>
          <t xml:space="preserve">
projektované množství, tj. maximální kapacita, objem zásobníků, zkolaudovaná kapacita skladu</t>
        </r>
      </text>
    </comment>
    <comment ref="C13" authorId="0" shapeId="0" xr:uid="{00000000-0006-0000-0300-000002000000}">
      <text>
        <r>
          <rPr>
            <b/>
            <sz val="8"/>
            <color indexed="81"/>
            <rFont val="Tahoma"/>
            <family val="2"/>
            <charset val="238"/>
          </rPr>
          <t>envigroup:</t>
        </r>
        <r>
          <rPr>
            <sz val="8"/>
            <color indexed="81"/>
            <rFont val="Tahoma"/>
            <family val="2"/>
            <charset val="238"/>
          </rPr>
          <t xml:space="preserve">
Fyzikální forma - viz bezpečnostní list, oddíl 9</t>
        </r>
      </text>
    </comment>
    <comment ref="D13" authorId="0" shapeId="0" xr:uid="{00000000-0006-0000-0300-000003000000}">
      <text>
        <r>
          <rPr>
            <b/>
            <sz val="8"/>
            <color indexed="81"/>
            <rFont val="Tahoma"/>
            <family val="2"/>
            <charset val="238"/>
          </rPr>
          <t>envigroup:</t>
        </r>
        <r>
          <rPr>
            <sz val="8"/>
            <color indexed="81"/>
            <rFont val="Tahoma"/>
            <family val="2"/>
            <charset val="238"/>
          </rPr>
          <t xml:space="preserve">
Uveďte klasifikaci a případně H-věty z bezpečnostního listu, oddílu 2.</t>
        </r>
      </text>
    </comment>
    <comment ref="H13" authorId="0" shapeId="0" xr:uid="{00000000-0006-0000-0300-000004000000}">
      <text>
        <r>
          <rPr>
            <b/>
            <sz val="8"/>
            <color indexed="81"/>
            <rFont val="Tahoma"/>
            <family val="2"/>
            <charset val="238"/>
          </rPr>
          <t>envigroup:</t>
        </r>
        <r>
          <rPr>
            <sz val="8"/>
            <color indexed="81"/>
            <rFont val="Tahoma"/>
            <family val="2"/>
            <charset val="238"/>
          </rPr>
          <t xml:space="preserve">
kvalifikační tabulka (I/II) z přílohy č. 1 zákona 224/2015 Sb.</t>
        </r>
      </text>
    </comment>
    <comment ref="E14" authorId="0" shapeId="0" xr:uid="{00000000-0006-0000-0300-000005000000}">
      <text>
        <r>
          <rPr>
            <b/>
            <sz val="8"/>
            <color indexed="81"/>
            <rFont val="Tahoma"/>
            <family val="2"/>
            <charset val="238"/>
          </rPr>
          <t>envigroup:</t>
        </r>
        <r>
          <rPr>
            <sz val="8"/>
            <color indexed="81"/>
            <rFont val="Tahoma"/>
            <family val="2"/>
            <charset val="238"/>
          </rPr>
          <t xml:space="preserve">
Oddíl „H“ - NEBEZPEČNOST PRO ZDRAVÍ:
H300 Při požití může způsobit smrt.
H301 Toxický při požití.
H310 Při styku s kůží může způsobit smrt.
H330 Při vdechování může způsobit smrt.
H331 Toxický při vdechování.
H370 Způsobuje poškození orgánů.
</t>
        </r>
      </text>
    </comment>
    <comment ref="F14" authorId="0" shapeId="0" xr:uid="{00000000-0006-0000-0300-000006000000}">
      <text>
        <r>
          <rPr>
            <b/>
            <sz val="8"/>
            <color indexed="81"/>
            <rFont val="Tahoma"/>
            <family val="2"/>
            <charset val="238"/>
          </rPr>
          <t>envigroup:</t>
        </r>
        <r>
          <rPr>
            <sz val="8"/>
            <color indexed="81"/>
            <rFont val="Tahoma"/>
            <family val="2"/>
            <charset val="238"/>
          </rPr>
          <t xml:space="preserve">
Oddíl „P“ - FYZIKÁLNÍ NEBEZPEČNOST:
H200 Nestabilní výbušnina.
H201 Výbušnina; nebezpečí masivního výbuchu.
H202 Výbušnina; vážné nebezpečí zasažení částicemi.
H203 Výbušnina; nebezpečí požáru, tlakové vlny nebo zasažení částicemi.
H204 Nebezpečí požáru nebo zasažení částicemi.
H205 Při požáru může způsobit masivní výbuch.
H220 Extrémně hořlavý plyn.
H221 Hořlavý plyn.
H222 Extrémně hořlavý aerosol.
H223 Hořlavý aerosol.
H224 Extrémně hořlavá kapalina a páry.
H225 Vysoce hořlavá kapalina a páry.
H226 Hořlavá kapalina a páry.
H229 Nádoba je pod tlakem: při zahřívání se může roztrhnout.
H240 Zahřívání může způsobit výbuch
H241 Zahřívání může způsobit požár nebo výbuch.
H242 Zahřívání může způsobit požár.
H250 Při styku se vzduchem se samovolně vznítí.
H270 Může způsobit nebo zesílit požár; oxidant.
H271 Může způsobit požár nebo výbuch; silný oxidant.
H272 Může zesílit požár; oxidant.
</t>
        </r>
      </text>
    </comment>
    <comment ref="G14" authorId="0" shapeId="0" xr:uid="{00000000-0006-0000-0300-000007000000}">
      <text>
        <r>
          <rPr>
            <b/>
            <sz val="8"/>
            <color indexed="81"/>
            <rFont val="Tahoma"/>
            <family val="2"/>
            <charset val="238"/>
          </rPr>
          <t>envigroup:</t>
        </r>
        <r>
          <rPr>
            <sz val="8"/>
            <color indexed="81"/>
            <rFont val="Tahoma"/>
            <family val="2"/>
            <charset val="238"/>
          </rPr>
          <t xml:space="preserve">
Oddíl „E“ - NEBEZPEČNOST PRO ŽIVOTNI PROSTŘEDÍ
H400 Vysoce toxický pro vodní organismy.
H410 Vysoce toxický pro vodní organismy, s dlouhodobými účinky.
H411 Toxický pro vodní organismy, s dlouhodobými účinky.
</t>
        </r>
      </text>
    </comment>
    <comment ref="K14" authorId="0" shapeId="0" xr:uid="{00000000-0006-0000-0300-000008000000}">
      <text>
        <r>
          <rPr>
            <b/>
            <sz val="8"/>
            <color indexed="81"/>
            <rFont val="Tahoma"/>
            <family val="2"/>
            <charset val="238"/>
          </rPr>
          <t>envigroup:</t>
        </r>
        <r>
          <rPr>
            <sz val="8"/>
            <color indexed="81"/>
            <rFont val="Tahoma"/>
            <family val="2"/>
            <charset val="238"/>
          </rPr>
          <t xml:space="preserve">
Oddíl „H“ - NEBEZPEČNOST PRO ZDRAVÍ</t>
        </r>
      </text>
    </comment>
    <comment ref="L14" authorId="0" shapeId="0" xr:uid="{00000000-0006-0000-0300-000009000000}">
      <text>
        <r>
          <rPr>
            <b/>
            <sz val="8"/>
            <color indexed="81"/>
            <rFont val="Tahoma"/>
            <family val="2"/>
            <charset val="238"/>
          </rPr>
          <t>envigroup:</t>
        </r>
        <r>
          <rPr>
            <sz val="8"/>
            <color indexed="81"/>
            <rFont val="Tahoma"/>
            <family val="2"/>
            <charset val="238"/>
          </rPr>
          <t xml:space="preserve">
Oddíl „P“ - FYZIKÁLNÍ NEBEZPEČNOST</t>
        </r>
      </text>
    </comment>
    <comment ref="M14" authorId="0" shapeId="0" xr:uid="{00000000-0006-0000-0300-00000A000000}">
      <text>
        <r>
          <rPr>
            <b/>
            <sz val="8"/>
            <color indexed="81"/>
            <rFont val="Tahoma"/>
            <family val="2"/>
            <charset val="238"/>
          </rPr>
          <t>envigroup:</t>
        </r>
        <r>
          <rPr>
            <sz val="8"/>
            <color indexed="81"/>
            <rFont val="Tahoma"/>
            <family val="2"/>
            <charset val="238"/>
          </rPr>
          <t xml:space="preserve">
Oddíl „E“ - NEBEZPEČNOST PRO ŽIVOTNI PROSTŘEDÍ</t>
        </r>
      </text>
    </comment>
  </commentList>
</comments>
</file>

<file path=xl/sharedStrings.xml><?xml version="1.0" encoding="utf-8"?>
<sst xmlns="http://schemas.openxmlformats.org/spreadsheetml/2006/main" count="660" uniqueCount="394">
  <si>
    <t>H300 Při požití může způsobit smrt.
H310 Při styku s kůží může způsobit smrt.
H330 Při vdechování může způsobit smrt.</t>
  </si>
  <si>
    <t>H331 Toxický při vdechování.
H301 Toxický při požití.</t>
  </si>
  <si>
    <t>H200 Nestabilní výbušnina.
H201 Výbušnina; nebezpečí masivního výbuchu.
H202 Výbušnina; vážné nebezpečí zasažení částicemi.
H203 Výbušnina; nebezpečí požáru, tlakové vlny nebo zasažení částicemi.
H205 Při požáru může způsobit masivní výbuch.</t>
  </si>
  <si>
    <t>H220 Extrémně hořlavý plyn.
H221 Hořlavý plyn.</t>
  </si>
  <si>
    <t>H222 Extrémně hořlavý aerosol.
H229 Nádoba je pod tlakem: při zahřívání se může roztrhnout.
H223 Hořlavý aerosol.
H229 Nádoba je pod tlakem: při zahřívání se může roztrhnout.</t>
  </si>
  <si>
    <t>Unst. Expl.
Expl 1.1
Expl 1.2
Expl 1.3
Expl 1.5
̶</t>
  </si>
  <si>
    <t>Flam. Gas 1
Flam. Gas 2</t>
  </si>
  <si>
    <t xml:space="preserve">Aerosol 1
Aerosol 2
</t>
  </si>
  <si>
    <t>Flam. Liq. 1
Flam. Liq. 2
Flam. Liq. 3</t>
  </si>
  <si>
    <t>H224 Extrémně hořlavá kapalina a páry.
H225 Vysoce hořlavá kapalina a páry.
H226 Hořlavá kapalina a páry.</t>
  </si>
  <si>
    <t>Flam. Liq. 2
Flam. Liq. 3</t>
  </si>
  <si>
    <t>H225 Vysoce hořlavá kapalina a páry.
H226 Hořlavá kapalina a páry.</t>
  </si>
  <si>
    <t>Self-react. A
Self-react. B
Org. Perox. A
Org. Perox. B</t>
  </si>
  <si>
    <t>H240 Zahřívání může způsobit výbuch
H241 Zahřívání může způsobit požár nebo výbuch.
H240 Zahřívání může způsobit výbuch
H241 Zahřívání může způsobit požár nebo výbuch.</t>
  </si>
  <si>
    <t xml:space="preserve">Self-react. 
Org. Perox. </t>
  </si>
  <si>
    <t>Pyr. Liq. 1
Pyr. Sol. 1</t>
  </si>
  <si>
    <t>H271 Může způsobit požár nebo výbuch; silný oxidant.
H272 Může zesílit požár; oxidant.
H272 Může zesílit požár; oxidant.
H271 Může způsobit požár nebo výbuch; silný oxidant.
H272 Může zesílit požár; oxidant.
H272 Může zesílit požár; oxidant.</t>
  </si>
  <si>
    <t>Ox. Liq. 1
Ox. Liq. 2
Ox. Liq. 3
Ox. Sol. 1
Ox. Sol. 2
Ox. Sol. 3</t>
  </si>
  <si>
    <t>Aquatic Acute 1
Aquatic Chronic 1</t>
  </si>
  <si>
    <t>H400 Vysoce toxický pro vodní organismy.
H410 Vysoce toxický pro vodní organismy, s dlouhodobými účinky.</t>
  </si>
  <si>
    <t>EUH014 Pro látky a směsi, které prudce reagují s vodou (např. acetylchlorid, alkalické kovy nebo chlorid titaničitý).</t>
  </si>
  <si>
    <t>EUH029 Pro látky a směsi, které při styku s vodou nebo vlhkým vzduchem uvolňují plyny zařazené pro akutní toxicitu do kategorie 1, 2 nebo 3 v potenciálně nebezpečných množstvích (např. fosfid hlinitý nebo pentasulfid fosforečný).</t>
  </si>
  <si>
    <t>Klasifikace CLP</t>
  </si>
  <si>
    <t>H-věty</t>
  </si>
  <si>
    <t>Sloupec 2
A</t>
  </si>
  <si>
    <t>Sloupec 3
B</t>
  </si>
  <si>
    <r>
      <t xml:space="preserve">P8 OXIDUJÍCÍ KAPALINY A TUHÉ LÁTKY </t>
    </r>
    <r>
      <rPr>
        <sz val="10"/>
        <rFont val="Arial"/>
        <family val="2"/>
        <charset val="238"/>
      </rPr>
      <t xml:space="preserve">
Oxidující kapaliny, kategorie 1, 2 nebo 3, nebo oxidující tuhé látky, kategorie 1, 2 nebo 3</t>
    </r>
  </si>
  <si>
    <t>látka/směs</t>
  </si>
  <si>
    <t>klasifikace</t>
  </si>
  <si>
    <t>H</t>
  </si>
  <si>
    <t>P</t>
  </si>
  <si>
    <t>E</t>
  </si>
  <si>
    <t>limit pro A</t>
  </si>
  <si>
    <t>poměr množství
k limitu</t>
  </si>
  <si>
    <t>součty podle kategorie nebezpečnosti</t>
  </si>
  <si>
    <t>poznámka</t>
  </si>
  <si>
    <t>x</t>
  </si>
  <si>
    <t>Součty</t>
  </si>
  <si>
    <t>II</t>
  </si>
  <si>
    <t>I</t>
  </si>
  <si>
    <t>Protokol o nezařazení objektu</t>
  </si>
  <si>
    <t>podle § 4 odst. 1 zákona č. 224/2015 Sb. o prevenci závažných havárií</t>
  </si>
  <si>
    <t>Název objektu:</t>
  </si>
  <si>
    <t>Ulice:</t>
  </si>
  <si>
    <t>Místo a PSČ:</t>
  </si>
  <si>
    <t>Zeměpisné souřadnice:</t>
  </si>
  <si>
    <t>Identifikační údaje uživatele objektu:</t>
  </si>
  <si>
    <t>Název:</t>
  </si>
  <si>
    <t>Sídlo:</t>
  </si>
  <si>
    <t>Tel./fax/e-mail:</t>
  </si>
  <si>
    <t>Identifikační číslo:</t>
  </si>
  <si>
    <r>
      <t> </t>
    </r>
    <r>
      <rPr>
        <b/>
        <sz val="13"/>
        <rFont val="Arial"/>
        <family val="2"/>
        <charset val="238"/>
      </rPr>
      <t>Identifikační údaje objektu:</t>
    </r>
  </si>
  <si>
    <t>Druh, množství, klasifikace a skupenství všech nebezpečných látek umístěných v objektu:</t>
  </si>
  <si>
    <t>plynná</t>
  </si>
  <si>
    <t>Podpis statutárního orgánu:</t>
  </si>
  <si>
    <t>Vyhodnocení součtu poměrných množství nebezpečných látek umístěných v objektu:</t>
  </si>
  <si>
    <t>Tabulka II Jmenovitě vybrané nebezpečné látky</t>
  </si>
  <si>
    <t>Nebezpečné látky</t>
  </si>
  <si>
    <t>Číslo CAS (*)</t>
  </si>
  <si>
    <t>Množství nebezpečné látky v tunách</t>
  </si>
  <si>
    <t>Sloupec 1</t>
  </si>
  <si>
    <t>Sloupec 2</t>
  </si>
  <si>
    <t>Sloupec 3</t>
  </si>
  <si>
    <t>A</t>
  </si>
  <si>
    <t>B</t>
  </si>
  <si>
    <t>-</t>
  </si>
  <si>
    <t>1303-28-2</t>
  </si>
  <si>
    <t>1327-53-3</t>
  </si>
  <si>
    <t>7726-95-6</t>
  </si>
  <si>
    <t>10.Chlor</t>
  </si>
  <si>
    <t>7782-50-5</t>
  </si>
  <si>
    <t>11.Sloučeniny niklu v inhalovatelné práškové formě: oxid nikelnatý, oxid nikličitý, sulfid nikelnatý, sulfid niklitý, oxid niklitý</t>
  </si>
  <si>
    <t>12.Ethylenimin</t>
  </si>
  <si>
    <t>151-56-4</t>
  </si>
  <si>
    <t>13.Fluor</t>
  </si>
  <si>
    <t>7782-41-4</t>
  </si>
  <si>
    <t>14.Formaldehyd (koncentrace ≥ 90 %)</t>
  </si>
  <si>
    <t>50-00-0</t>
  </si>
  <si>
    <t>15.Vodík</t>
  </si>
  <si>
    <t>1333-74-0</t>
  </si>
  <si>
    <t>16.Chlorovodík (zkapalněný plyn)</t>
  </si>
  <si>
    <t>7647-01-0</t>
  </si>
  <si>
    <t>17.Alkyly olova</t>
  </si>
  <si>
    <t>18.Zkapalněné hořlavé plyny, kategorie 1 nebo 2 (včetně LPG) a zemní plyn (viz poznámka 13)</t>
  </si>
  <si>
    <t>19.Acetylen</t>
  </si>
  <si>
    <t>74-86-2</t>
  </si>
  <si>
    <t>20.Ethylenoxid</t>
  </si>
  <si>
    <t>75-21-8</t>
  </si>
  <si>
    <t>21.Propylenoxid</t>
  </si>
  <si>
    <t>75-56-9</t>
  </si>
  <si>
    <t>22.Methanol</t>
  </si>
  <si>
    <t>67-56-1</t>
  </si>
  <si>
    <t>23.4, 4'-methylen bis (2-chloranilin) nebo jeho soli, v práškové formě</t>
  </si>
  <si>
    <t>101-14-4</t>
  </si>
  <si>
    <t>24.Methylisokyanát</t>
  </si>
  <si>
    <t>624-83-9</t>
  </si>
  <si>
    <t>25.Kyslík</t>
  </si>
  <si>
    <t>7782-44-7</t>
  </si>
  <si>
    <t xml:space="preserve">26.2,4-toluen diisokyanát; </t>
  </si>
  <si>
    <t>2,6-toluen diisokyanát</t>
  </si>
  <si>
    <t>91-08-7</t>
  </si>
  <si>
    <t>584-84-9</t>
  </si>
  <si>
    <t>27.Karbonyldichlorid (fosgen)</t>
  </si>
  <si>
    <t>75-44-5</t>
  </si>
  <si>
    <t>28.Arsan (arsenovodík)</t>
  </si>
  <si>
    <t>7784-42-1</t>
  </si>
  <si>
    <t>29.Fosfan (fosforovodík)</t>
  </si>
  <si>
    <t>7803-51-2</t>
  </si>
  <si>
    <t>30.Chlorid sirnatý</t>
  </si>
  <si>
    <t>10545-99-0</t>
  </si>
  <si>
    <t>31.Oxid sírový</t>
  </si>
  <si>
    <t>32.Polychlordibenzofurany a polychlordibenzodioxiny (včetně TCDD), kalkulované jako ekvivalent TCDD (viz poznámka 14)</t>
  </si>
  <si>
    <t>33.Tyto KARCINOGENY nebo směsi obsahující tyto karcinogeny v koncentracích vyšších než 5 % hmotnostních:</t>
  </si>
  <si>
    <t>4-aminobifenyl nebo jeho soli, benzotrichlorid, benzidin nebo jeho soli, bis(chlormethyl)ether, chlormethylmethylether, 1,2-dibrommethan, diethylsulfát, dimethylsulfát, dimethylkarbamoylchlorid, 1,2-dibrom-3-chlorpropan, 1,2-dimethylhydrazin, dimethylnitrosoamin, hexamethylfosfotriamid, hydrazin, 2-nafthylamin nebo jeho soli, 4-nitrodifenyl a 1,3 propansulton</t>
  </si>
  <si>
    <t xml:space="preserve">34.Ropné produkty a alternativní paliva </t>
  </si>
  <si>
    <t>35.Bezvodý amoniak</t>
  </si>
  <si>
    <t>7664-41-7</t>
  </si>
  <si>
    <t>36.Fluorid boritý</t>
  </si>
  <si>
    <t>37.Sirovodík</t>
  </si>
  <si>
    <t>38.Piperidin</t>
  </si>
  <si>
    <t>110-89-4</t>
  </si>
  <si>
    <t>39.Bis(2-dimethylaminoethyl)(methyl)amin</t>
  </si>
  <si>
    <t>3030-47-5</t>
  </si>
  <si>
    <t>40.3-(2-ethylhexyloxy)propylamin</t>
  </si>
  <si>
    <t>5397-31-9</t>
  </si>
  <si>
    <t>41.Směsi (*) chlornanu sodného klasifikované ve třídě akutní toxicita pro vodní prostředí, kategorie 1 [H400] obsahující méně než 5 % aktivního chlóru a neklasifikované v žádné jiné kategorii nebezpečnosti v tabulce I přílohy I.</t>
  </si>
  <si>
    <t>(*) Za předpokladu, že směs při nepřítomnosti chlornanu sodného nebude klasifikována ve třídě akutní toxicita pro vodní prostředí 1 [H400].</t>
  </si>
  <si>
    <t>42.Propylamin (viz poznámka 15)</t>
  </si>
  <si>
    <t>107-10-8</t>
  </si>
  <si>
    <t>43.Terc-butyl-akrylát (viz poznámka 15)</t>
  </si>
  <si>
    <t>1663-39-4</t>
  </si>
  <si>
    <t>44.2-methyl-3-butennitril (viz poznámka 15)</t>
  </si>
  <si>
    <t>16529-56-9</t>
  </si>
  <si>
    <t>45.Tetrahydro-3,5-dimethyl-1,3,5-thiadiazin-2-thion (Dazo-­met) (viz poznámka 15)</t>
  </si>
  <si>
    <t>533-74-4</t>
  </si>
  <si>
    <t>46.Methyl-akrylát (viz poznámka 15)</t>
  </si>
  <si>
    <t>96-33-3</t>
  </si>
  <si>
    <t>47.3-methylpyridin (viz poznámka 15)</t>
  </si>
  <si>
    <t>108-99-6</t>
  </si>
  <si>
    <t>48.1-brom-3-chlorpropan (viz poznámka 15)</t>
  </si>
  <si>
    <t>109-70-6</t>
  </si>
  <si>
    <t>(*)Číslo CAS je uváděno pouze pro informaci.</t>
  </si>
  <si>
    <t>1.   Dusičnan amonný (viz poznámka 7)</t>
  </si>
  <si>
    <t>2.   Dusičnan amonný (viz poznámka 8)</t>
  </si>
  <si>
    <t>3.   Dusičnan amonný (viz poznámka 9)</t>
  </si>
  <si>
    <t>4.   Dusičnan amonný (viz poznámka 10)</t>
  </si>
  <si>
    <t>5.   Dusičnan draselný (viz poznámka 11)</t>
  </si>
  <si>
    <t>6.   Dusičnan draselný (viz poznámka 12)</t>
  </si>
  <si>
    <t>7.   Oxid arseničný, kyselina arseničná nebo její soli</t>
  </si>
  <si>
    <t>8.   Oxid arsenitý, kyselina arsenitá nebo její soli</t>
  </si>
  <si>
    <t>9.   Brom</t>
  </si>
  <si>
    <t>a)   benzíny a primární benzíny,</t>
  </si>
  <si>
    <t>b)   letecké petroleje (včetně paliva pro reaktivní motory),</t>
  </si>
  <si>
    <t>c)   plynové oleje (včetně motorové nafty, topných olejů pro domácnost a směsí plynových olejů)</t>
  </si>
  <si>
    <t>d)   těžké topné oleje</t>
  </si>
  <si>
    <t>e)   alternativní paliva sloužící ke stejným účelům a mající podobné vlastnosti, pokud jde o hořlavost a nebezpečnost pro životní prostředí jako produkty uvedené v písmenech a) až d)</t>
  </si>
  <si>
    <t>Tabulka I Kategorie nebezpečných látek</t>
  </si>
  <si>
    <t>Kategorie nebezpečnosti v souladu s nařízením (ES) č. 1272/2008</t>
  </si>
  <si>
    <t>Oddíl „H“ – NEBEZPEČNOST PRO ZDRAVÍ</t>
  </si>
  <si>
    <t>Toxicita pro specifické cílové orgány – jednorázová expozice kategorie 1</t>
  </si>
  <si>
    <t>Oddíl „P“ – FYZIKÁLNÍ NEBEZPEČNOST</t>
  </si>
  <si>
    <t>P1a VÝBUŠNINY (viz poznámka 2)</t>
  </si>
  <si>
    <t xml:space="preserve">P1b VÝBUŠNINY (viz poznámka 8) </t>
  </si>
  <si>
    <t>Výbušniny, oddíl 1.4 (viz poznámka 4)</t>
  </si>
  <si>
    <t>P2 HOŘLAVÉ PLYNY</t>
  </si>
  <si>
    <t>Hořlavé plyny, kategorie 1 nebo 2</t>
  </si>
  <si>
    <t>P3a Hořlavé aerosoly (viz poznámka 5.1)</t>
  </si>
  <si>
    <t>„Hořlavé“ aerosoly kategorie 1 nebo 2 obsahující hořlavé plyny kategorie 1 nebo 2 nebo hořlavé kapaliny kategorie 1</t>
  </si>
  <si>
    <t>P3b Hořlavé aerosoly (viz poznámka 5.1)</t>
  </si>
  <si>
    <t>„Hořlavé“ aerosoly kategorie 1 nebo 2 neobsahující hořlavé plyny kategorie 1 nebo 2 ani hořlavé kapaliny kategorie 1 (viz poznámka 5.2)</t>
  </si>
  <si>
    <t xml:space="preserve">P4 OXIDUJÍCÍ PLYNY </t>
  </si>
  <si>
    <t>Oxidující plyny, kategorie 1</t>
  </si>
  <si>
    <t>P5a HOŘLAVÉ KAPALINY</t>
  </si>
  <si>
    <t>P5b HOŘLAVÉ KAPALINY</t>
  </si>
  <si>
    <t>P5c HOŘLAVÉ KAPALINY</t>
  </si>
  <si>
    <t>Hořlavé kapaliny, kategorie 2 nebo 3, nespadající pod položky P5a a P5b</t>
  </si>
  <si>
    <t>P6a Samovolně reagující látky a směsi a organické peroxidy</t>
  </si>
  <si>
    <t>Samovolně reagující látky a směsi, typ A nebo B, nebo organické peroxidy, typ A nebo B</t>
  </si>
  <si>
    <t>P6b Samovolně reagující látky a směsi a organické peroxidy</t>
  </si>
  <si>
    <t>Samovolně reagující látky a směsi, typ C, D, E nebo F, nebo organické peroxidy, typ C, D, E nebo F</t>
  </si>
  <si>
    <t>P7 SAMOZÁPALNÉ kapaliny a tuhé látky</t>
  </si>
  <si>
    <t>Samozápalné kapaliny, kategorie 1</t>
  </si>
  <si>
    <t>Samozápalné tuhé látky, kategorie 1</t>
  </si>
  <si>
    <t>Oddíl „E“ – NEBEZPEČNOST PRO ŽIVOTNÍ PROSTŘEDÍ</t>
  </si>
  <si>
    <t>E1 Nebezpečnost pro vodní prostředí v kategorii akutní 1 nebo chronická 1</t>
  </si>
  <si>
    <t>E2 Nebezpečnost pro vodní prostředí v kategorii chronická 2</t>
  </si>
  <si>
    <t>Oddíl „O“ – JINÁ NEBEZPEČNOST</t>
  </si>
  <si>
    <t>O1 Látky nebo směsi se standardní větou o nebezpečnosti EUH014</t>
  </si>
  <si>
    <t>O2 Látky a směsi, které při styku s vodou uvolňují hořlavé plyny, kategorie 1</t>
  </si>
  <si>
    <t>O3 Látky nebo směsi se standardní větou o nebezpečnosti EUH029</t>
  </si>
  <si>
    <t>-  kategorie 2, všechny cesty expozice</t>
  </si>
  <si>
    <t>-  kategorie 3, inhalační cesta expozice (viz poznámka 1)</t>
  </si>
  <si>
    <t>-  nestabilní výbušniny, nebo</t>
  </si>
  <si>
    <t>-  výbušniny, oddíl 1.1, 1.2, 1.3, 1.5 nebo 1.6, nebo</t>
  </si>
  <si>
    <t>-  látky nebo směsi, které mají výbušné vlastnosti podle metody A.14 dle nařízení (ES) č. 440/2008 (viz poznámka 3) a nenáleží do třídy nebezpečnosti organické peroxidy nebo samovolně reagující látky a směsi</t>
  </si>
  <si>
    <t>-  Hořlavé kapaliny, kategorie 1, nebo</t>
  </si>
  <si>
    <t>-  hořlavé kapaliny kategorie 2 nebo 3 udržované za teplot nad jejich bodem varu nebo</t>
  </si>
  <si>
    <t>-  jiné kapaliny s bodem vzplanutí ≤ 60 °C, udržované za teplot nad jejich bodem varu (viz poznámka 6)</t>
  </si>
  <si>
    <t>-  Hořlavé kapaliny kategorie 2 nebo 3, u kterých zejména podmínky zpracování jako vysoký tlak nebo vysoká teplota mohou vytvořit nebezpečí závažné havárie, nebo</t>
  </si>
  <si>
    <t>-  jiné kapaliny s bodem vzplanutí ≤ 60 °C, u kterých zejména podmínky zpracování jako vysoký tlak nebo vysoká teplota mohou vytvořit nebezpečí závažné havárie (viz poznámka 6)</t>
  </si>
  <si>
    <t>POZNÁMKY</t>
  </si>
  <si>
    <t>1.</t>
  </si>
  <si>
    <t>Nebezpečné látky spadající do třídy akutní toxicita kategorie 3 orální cestou expozice (H 301) spadají do třídy nebezpečnosti H2 AKUTNÍ TOXICITA v těch případech, kdy nelze odvodit ani klasifikaci akutní inhalační toxicity ani klasifikaci akutní dermální toxicity, například v důsledku nedostatku přesvědčivých údajů o inhalační a dermální toxicitě.</t>
  </si>
  <si>
    <t>2.</t>
  </si>
  <si>
    <t>Třída nebezpečnosti výbušniny obsahuje výbušné předměty (viz oddíl 2.1 přílohy I nařízení (ES) č. 1272/2008). Je- li známo množství výbušné látky nebo směsi obsažené v předmětu, uvažuje se pro účely tohoto zákona toto množství. Není-li množství výbušné látky nebo směsi obsažené v předmětu známo, považuje se pro účely tohoto zákona za výbušninu celý předmět.</t>
  </si>
  <si>
    <t>3.</t>
  </si>
  <si>
    <r>
      <t>Zkoušení výbušných vlastností látek a směsí je nezbytné pouze tehdy, pokud se-screeningovou zkouškou podle části 3 přílohy 6 Doporučení OSN pro přepravu nebezpečného zboží: Příručka zkoušek a kritérií (dále jen „příručka zkoušek a kritérií OSN“)</t>
    </r>
    <r>
      <rPr>
        <vertAlign val="superscript"/>
        <sz val="7.5"/>
        <rFont val="Times New Roman"/>
        <family val="1"/>
        <charset val="238"/>
      </rPr>
      <t>24)</t>
    </r>
    <r>
      <rPr>
        <sz val="7.5"/>
        <rFont val="Times New Roman"/>
        <family val="1"/>
        <charset val="238"/>
      </rPr>
      <t xml:space="preserve"> zjistí, že látka nebo směs může mít výbušné vlastnosti.</t>
    </r>
  </si>
  <si>
    <t xml:space="preserve">4. </t>
  </si>
  <si>
    <t>Jsou-li výbušniny spadající do oddílu 1.4 vybaleny z obalu nebo znovu zabaleny, zařazují se v souladu s nařízením (ES) č. 1272/2008 do položky P1a, pokud nebude prokázáno, že jejich nebezpečnost nadále odpovídá oddílu 1.4.</t>
  </si>
  <si>
    <r>
      <t>Hořlavé aerosoly se klasifikují podle směrnice Rady 75/324/EHS ze dne 20. května 1975 o sbližování právních předpisů členských států týkajících se aerosolových rozprašovačů</t>
    </r>
    <r>
      <rPr>
        <vertAlign val="superscript"/>
        <sz val="7.5"/>
        <rFont val="Times New Roman"/>
        <family val="1"/>
        <charset val="238"/>
      </rPr>
      <t xml:space="preserve">25) </t>
    </r>
    <r>
      <rPr>
        <sz val="7.5"/>
        <rFont val="Times New Roman"/>
        <family val="1"/>
        <charset val="238"/>
      </rPr>
      <t>(směrnice o aerosolových rozprašovačích).</t>
    </r>
  </si>
  <si>
    <t>„Extrémně hořlavé“ a „hořlavé“ aerosoly podle směrnice 75/324/EHS odpovídají hořlavým aerosolům kategorií 1 a 2 podle nařízení (ES) č. 1272/2008.</t>
  </si>
  <si>
    <t>Aby bylo možné použít tuto položku, je třeba prokázat, že aerosolový rozprašovač neobsahuje hořlavý plyn kategorie 1 nebo 2 ani hořlavou kapalinu kategorie 1.</t>
  </si>
  <si>
    <t>6.</t>
  </si>
  <si>
    <t>Podle bodu 2.6.4.5 přílohy I nařízení (ES) č. 1272/2008 nemusí být kapaliny s bodem vzplanutí vyšším než 35 °C zařazeny do kategorie 3, jestliže byly získány negativní výsledky v testu podpory hoření L.2, části III, oddílu 32 Příručky zkoušek a kritérií OSN. Při náročnějších podmínkách, například vysoké teplotě nebo tlaku, však toto neplatí, a proto jsou tyto kapaliny zařazeny do této kategorie.</t>
  </si>
  <si>
    <t xml:space="preserve">7. </t>
  </si>
  <si>
    <t>Dusičnan amonný (5 000 / 10 000): hnojiva schopná samovolného rozkladu</t>
  </si>
  <si>
    <t>Toto se vztahuje na vícesložková nebo směsná hnojiva na bázi dusičnanu amonného (vícesložková nebo směsná hnojiva obsahující dusičnan amonný s fosforečnanem nebo uhličitanem draselným), která jsou schopna samovolného rozkladu podle zkoušky „Trough Test“ OSN (viz Příručka zkoušek a kriterií OSN, část III, pododdíl 38.2) a u kterých je obsah dusíku z dusičnanu amonného</t>
  </si>
  <si>
    <r>
      <t>-</t>
    </r>
    <r>
      <rPr>
        <sz val="7"/>
        <rFont val="Times New Roman"/>
        <family val="1"/>
        <charset val="238"/>
      </rPr>
      <t xml:space="preserve">         </t>
    </r>
    <r>
      <rPr>
        <sz val="7.5"/>
        <rFont val="Times New Roman"/>
        <family val="1"/>
        <charset val="238"/>
      </rPr>
      <t>15,75 %</t>
    </r>
    <r>
      <rPr>
        <vertAlign val="superscript"/>
        <sz val="7.5"/>
        <rFont val="Times New Roman"/>
        <family val="1"/>
        <charset val="238"/>
      </rPr>
      <t>26)</t>
    </r>
    <r>
      <rPr>
        <sz val="7.5"/>
        <rFont val="Times New Roman"/>
        <family val="1"/>
        <charset val="238"/>
      </rPr>
      <t xml:space="preserve"> až 24,5 %</t>
    </r>
    <r>
      <rPr>
        <vertAlign val="superscript"/>
        <sz val="7.5"/>
        <rFont val="Times New Roman"/>
        <family val="1"/>
        <charset val="238"/>
      </rPr>
      <t>27)</t>
    </r>
    <r>
      <rPr>
        <sz val="7.5"/>
        <rFont val="Times New Roman"/>
        <family val="1"/>
        <charset val="238"/>
      </rPr>
      <t xml:space="preserve"> hmotnostních a které neobsahují více než 0,4 % hořlavých či organických látek celkem nebo splňují požadavky přílohy III-2 nařízení (ES) č. 2003/2003 ze dne 13. října 2003 o hnojivech</t>
    </r>
    <r>
      <rPr>
        <vertAlign val="superscript"/>
        <sz val="7.5"/>
        <rFont val="Times New Roman"/>
        <family val="1"/>
        <charset val="238"/>
      </rPr>
      <t>28)</t>
    </r>
    <r>
      <rPr>
        <sz val="7.5"/>
        <rFont val="Times New Roman"/>
        <family val="1"/>
        <charset val="238"/>
      </rPr>
      <t>,</t>
    </r>
  </si>
  <si>
    <r>
      <t>-</t>
    </r>
    <r>
      <rPr>
        <sz val="7"/>
        <rFont val="Times New Roman"/>
        <family val="1"/>
        <charset val="238"/>
      </rPr>
      <t xml:space="preserve">         </t>
    </r>
    <r>
      <rPr>
        <sz val="7.5"/>
        <rFont val="Times New Roman"/>
        <family val="1"/>
        <charset val="238"/>
      </rPr>
      <t>15,75 % hmotnostních nebo méně a hořlavé látky nejsou omezeny.</t>
    </r>
  </si>
  <si>
    <t xml:space="preserve">8. </t>
  </si>
  <si>
    <t>Dusičnan amonný (1 250 / 5 000): jakost pro hnojiva</t>
  </si>
  <si>
    <t>Toto se vztahuje na jednosložková hnojiva na bázi dusičnanu amonného a na vícesložková nebo směsná hnojiva na bázi dusičnanu amonného, která splňují požadavky přílohy III-2 nařízení (ES) č. 2003/2003 a u kterých je obsah dusíku z dusičnanu amonného</t>
  </si>
  <si>
    <r>
      <t>-</t>
    </r>
    <r>
      <rPr>
        <sz val="7"/>
        <rFont val="Times New Roman"/>
        <family val="1"/>
        <charset val="238"/>
      </rPr>
      <t xml:space="preserve">         </t>
    </r>
    <r>
      <rPr>
        <sz val="7.5"/>
        <rFont val="Times New Roman"/>
        <family val="1"/>
        <charset val="238"/>
      </rPr>
      <t>větší než 24,5 % hmotnostních s výjimkou směsí dusičnanu amonného s dolomitem, vápencem nebo uhličitanem vápenatým o čistotě alespoň 90 %,</t>
    </r>
  </si>
  <si>
    <r>
      <t>-</t>
    </r>
    <r>
      <rPr>
        <sz val="7"/>
        <rFont val="Times New Roman"/>
        <family val="1"/>
        <charset val="238"/>
      </rPr>
      <t xml:space="preserve">         </t>
    </r>
    <r>
      <rPr>
        <sz val="7.5"/>
        <rFont val="Times New Roman"/>
        <family val="1"/>
        <charset val="238"/>
      </rPr>
      <t>větší než 15,75 % hmotnostních u směsí dusičnanu amonného a síranu amonného,</t>
    </r>
  </si>
  <si>
    <r>
      <t>-</t>
    </r>
    <r>
      <rPr>
        <sz val="7"/>
        <rFont val="Times New Roman"/>
        <family val="1"/>
        <charset val="238"/>
      </rPr>
      <t xml:space="preserve">         </t>
    </r>
    <r>
      <rPr>
        <sz val="7.5"/>
        <rFont val="Times New Roman"/>
        <family val="1"/>
        <charset val="238"/>
      </rPr>
      <t>větší než 28 %</t>
    </r>
    <r>
      <rPr>
        <vertAlign val="superscript"/>
        <sz val="7.5"/>
        <rFont val="Times New Roman"/>
        <family val="1"/>
        <charset val="238"/>
      </rPr>
      <t>29)</t>
    </r>
    <r>
      <rPr>
        <sz val="7.5"/>
        <rFont val="Times New Roman"/>
        <family val="1"/>
        <charset val="238"/>
      </rPr>
      <t xml:space="preserve"> hmotnostních u směsí dusičnanu amonného s dolomitem, vápencem nebo uhličitanem vápenatým o čistotě alespoň 90 %.</t>
    </r>
  </si>
  <si>
    <t xml:space="preserve">9. </t>
  </si>
  <si>
    <t>Dusičnan amonný (350 / 2 500): technický</t>
  </si>
  <si>
    <t>Toto se vztahuje na dusičnan amonný a směsi s dusičnanem amonným, jejichž obsah dusíku z dusičnanu amonného je:</t>
  </si>
  <si>
    <r>
      <t>-</t>
    </r>
    <r>
      <rPr>
        <sz val="7"/>
        <rFont val="Times New Roman"/>
        <family val="1"/>
        <charset val="238"/>
      </rPr>
      <t xml:space="preserve">         </t>
    </r>
    <r>
      <rPr>
        <sz val="7.5"/>
        <rFont val="Times New Roman"/>
        <family val="1"/>
        <charset val="238"/>
      </rPr>
      <t>24,5 % až 28 % hmotnostních a které neobsahují více než 0,4 % hořlavých látek,</t>
    </r>
  </si>
  <si>
    <r>
      <t>-</t>
    </r>
    <r>
      <rPr>
        <sz val="7"/>
        <rFont val="Times New Roman"/>
        <family val="1"/>
        <charset val="238"/>
      </rPr>
      <t xml:space="preserve">         </t>
    </r>
    <r>
      <rPr>
        <sz val="7.5"/>
        <rFont val="Times New Roman"/>
        <family val="1"/>
        <charset val="238"/>
      </rPr>
      <t>více než 28 % hmotnostních a které neobsahují více než 0,2 % hořlavých látek.</t>
    </r>
  </si>
  <si>
    <t>Toto se vztahuje také na vodné roztoky dusičnanu amonného, ve kterých jeho koncentrace přesahuje 80 % hmotnostních.</t>
  </si>
  <si>
    <t xml:space="preserve">10. </t>
  </si>
  <si>
    <t>Dusičnan amonný (10 / 50): materiál „off-spec“ (blíže neurčený) a hnojiva, která neprojdou zkouškou výbušnosti</t>
  </si>
  <si>
    <t>Toto se vztahuje na:</t>
  </si>
  <si>
    <r>
      <t>-</t>
    </r>
    <r>
      <rPr>
        <sz val="7"/>
        <rFont val="Times New Roman"/>
        <family val="1"/>
        <charset val="238"/>
      </rPr>
      <t xml:space="preserve">         </t>
    </r>
    <r>
      <rPr>
        <sz val="7.5"/>
        <rFont val="Times New Roman"/>
        <family val="1"/>
        <charset val="238"/>
      </rPr>
      <t>materiál vyřazený v průběhu výrobního postupu a dusičnan amonný a směsi s dusičnanem amonným, jedno-složková hnojiva na bázi dusičnanu amonného a vícesložková nebo směsná hnojiva na bázi dusičnanu amonného uvedené v poznámkách 8 a 9, které jsou vraceny nebo byly vráceny konečným uživatelem výrobci, do dočasného skladu nebo do zpracovatelského zařízení k přepracování, využití nebo zpracování pro bezpečné použití, protože již nevyhovují požadavkům uvedeným v poznámkách 8 a 9,</t>
    </r>
  </si>
  <si>
    <r>
      <t>-</t>
    </r>
    <r>
      <rPr>
        <sz val="7"/>
        <rFont val="Times New Roman"/>
        <family val="1"/>
        <charset val="238"/>
      </rPr>
      <t xml:space="preserve">         </t>
    </r>
    <r>
      <rPr>
        <sz val="7.5"/>
        <rFont val="Times New Roman"/>
        <family val="1"/>
        <charset val="238"/>
      </rPr>
      <t>hnojiva uvedená v první odrážce poznámky 7 a v poznámce 8 k této příloze, která nesplňují požadavky přílohy III-2 nařízení (ES) č. 2003/2003.</t>
    </r>
  </si>
  <si>
    <t xml:space="preserve">11. </t>
  </si>
  <si>
    <t>Dusičnan draselný (5 000 / 10 000):</t>
  </si>
  <si>
    <t>Toto se vztahuje na směsná hnojiva na bázi dusičnanu draselného s dusičnanem draselným ve formě granulí nebo mikrogranulí, která mají stejné nebezpečné vlastnosti jako čistý dusičnan draselný.</t>
  </si>
  <si>
    <t xml:space="preserve">12. </t>
  </si>
  <si>
    <t>Dusičnan draselný (1 250 / 5 000):</t>
  </si>
  <si>
    <t>Toto se vztahuje na směsná hnojiva na bázi dusičnanu draselného s dusičnanem draselným v krystalické formě, která mají stejné nebezpečné vlastnosti jako čistý dusičnan draselný.</t>
  </si>
  <si>
    <t xml:space="preserve">13. </t>
  </si>
  <si>
    <t>Upravený bioplyn</t>
  </si>
  <si>
    <t>Pro účely provedení tohoto zákona se upravený bioplyn klasifikuje v položce 18 tabulky II, pokud byl zpracován v souladu s platnými normami pro vyčištěný a upravený bioplyn se zaručením stejné kvality, jakou má zemní plyn včetně obsahu metanu, a pokud obsahuje maximálně 1 % kyslíku.</t>
  </si>
  <si>
    <t xml:space="preserve">14. </t>
  </si>
  <si>
    <t>Polychlorodibenzofurany a polychlorodibenzodioxiny</t>
  </si>
  <si>
    <t>Množství polychlorodibenzofuranů a polychlorodibenzodioxinů se počítají s použitím následujících faktorů:</t>
  </si>
  <si>
    <t>WHO 2005 TEF</t>
  </si>
  <si>
    <t>2,3,7,8-TCDD</t>
  </si>
  <si>
    <t>2,3,7,8 - TCDF</t>
  </si>
  <si>
    <t>1,2,3,7,8-PeCDD</t>
  </si>
  <si>
    <t>2,3,4,7,8-PeCDF</t>
  </si>
  <si>
    <t>1,2,3,7,8-PeCDF</t>
  </si>
  <si>
    <t>1,2,3,4,7,8-HxCDD</t>
  </si>
  <si>
    <t>1,2,3,6,7,8-HxCDD</t>
  </si>
  <si>
    <t>1,2,3,4,7,8-HxCDF</t>
  </si>
  <si>
    <t>1,2,3,7,8,9-HxCDD</t>
  </si>
  <si>
    <t>1,2,3,7,8,9-HxCDF</t>
  </si>
  <si>
    <t>1,2,3,6,7,8-HxCDF</t>
  </si>
  <si>
    <t>1,2,3,4,6,7,8-HpCDD</t>
  </si>
  <si>
    <t>2,3,4,6,7,8-HxCDF</t>
  </si>
  <si>
    <t>OCDD</t>
  </si>
  <si>
    <t>1,2,3,4,6,7,8-HpCDF</t>
  </si>
  <si>
    <t>1,2,3,4,7,8,9-HpCDF</t>
  </si>
  <si>
    <t>OCDF</t>
  </si>
  <si>
    <t xml:space="preserve"> (T = tetra, P = penta, Hx = hexa, Hp = hepta, O = okta) Zdroj – Van den Berg et al: The 2005 World Health Organization Re-evaluation of Human and Mammalian Toxic Equivalency Factors for Dioxins and Dioxin-like Compounds</t>
  </si>
  <si>
    <t xml:space="preserve">15. </t>
  </si>
  <si>
    <t>Pokud tato nebezpečná látka spadá do kategorie P5a hořlavá kapalina nebo P5b hořlavá kapalina, použijí se pro účely tohoto zákona nejnižší kvalifikační množství.</t>
  </si>
  <si>
    <t>_____________________________</t>
  </si>
  <si>
    <t>24)</t>
  </si>
  <si>
    <t>Více pokynů k prominutí testu naleznete v popisu metody A.14, viz nařízení Komise (ES) č. 440/2008 ze dne 30. května 2008, kterým se stanoví zkušební metody podle nařízení Evropského parlamentu a Rady (ES) č. 1907/2006 o registraci, hodnocení, povolování a omezování chemických látek (Úř. věst. L 142, 31. 5. 2008, s. 1).</t>
  </si>
  <si>
    <t>25)</t>
  </si>
  <si>
    <t>Úř. věst. L 147, 9. 6. 1975, s. 40</t>
  </si>
  <si>
    <t>26)</t>
  </si>
  <si>
    <t>Obsah dusíku z dusičnanu amonného 15,75 % hmotnostních odpovídá 45 % koncentraci dusičnanu amonného.</t>
  </si>
  <si>
    <t>27)</t>
  </si>
  <si>
    <t>Obsah dusíku z dusičnanu amonného 24,5 % hmotnostních odpovídá 70 % koncentraci dusičnanu amonného.</t>
  </si>
  <si>
    <t>28)</t>
  </si>
  <si>
    <t>Úř. věst. L 304, 21.11.2003, s. 1.</t>
  </si>
  <si>
    <t>29)</t>
  </si>
  <si>
    <t>Obsah dusíku z dusičnanu amonného 28 % hmotnostních odpovídá 80% koncentraci dusičnanu amonného.</t>
  </si>
  <si>
    <t>Acetylén</t>
  </si>
  <si>
    <t>Kyslík</t>
  </si>
  <si>
    <t>Propan-butan</t>
  </si>
  <si>
    <t>množství
t</t>
  </si>
  <si>
    <t>forma</t>
  </si>
  <si>
    <t>kapalná</t>
  </si>
  <si>
    <t>Nebezpečnost pro vodní prostředí v kategorii chronická 2</t>
  </si>
  <si>
    <t>Flam. Gas 1</t>
  </si>
  <si>
    <t>Ox. Gas 1</t>
  </si>
  <si>
    <t xml:space="preserve"> tab.
I/II</t>
  </si>
  <si>
    <t>Acute Tox. 1</t>
  </si>
  <si>
    <t>Acute Tox. 2</t>
  </si>
  <si>
    <t>STOT SE 1</t>
  </si>
  <si>
    <t>Expl 1.4</t>
  </si>
  <si>
    <t>H204 Nebezpečí požáru nebo zasažení částicemi.</t>
  </si>
  <si>
    <t>H270 Může způsobit nebo zesílit požár; oxidant.</t>
  </si>
  <si>
    <t>H242 Zahřívání může způsobit požár.</t>
  </si>
  <si>
    <t>H250 Při styku se vzduchem se samovolně vznítí.</t>
  </si>
  <si>
    <t>Aquatic Chronic 2</t>
  </si>
  <si>
    <t>H411 Toxický pro vodní organismy, s dlouhodobými účinky.</t>
  </si>
  <si>
    <t>Water-react. 1</t>
  </si>
  <si>
    <t>H260 Při styku s vodou uvolňuje hořlavé plyny, které se mohou samovolně vznítit.</t>
  </si>
  <si>
    <t>H370 Způsobuje poškození orgánů.</t>
  </si>
  <si>
    <t>heslo pro odemknutí sešitu: envi</t>
  </si>
  <si>
    <t>Pozor, při odemknutí hrozí vymázání vzorců. Upravujte jen bílé buňky. V barevných mohou být vzorce.</t>
  </si>
  <si>
    <t xml:space="preserve">Datum: </t>
  </si>
  <si>
    <t>H300 Při požití může způsobit smrt.</t>
  </si>
  <si>
    <t>H301 Toxický při požití.</t>
  </si>
  <si>
    <t>H310 Při styku s kůží může způsobit smrt.</t>
  </si>
  <si>
    <t>H330 Při vdechování může způsobit smrt.</t>
  </si>
  <si>
    <t>H331 Toxický při vdechování.</t>
  </si>
  <si>
    <t>H200 Nestabilní výbušnina.</t>
  </si>
  <si>
    <t>H201 Výbušnina; nebezpečí masivního výbuchu.</t>
  </si>
  <si>
    <t>H202 Výbušnina; vážné nebezpečí zasažení částicemi.</t>
  </si>
  <si>
    <t>H203 Výbušnina; nebezpečí požáru, tlakové vlny nebo zasažení částicemi.</t>
  </si>
  <si>
    <t>H205 Při požáru může způsobit masivní výbuch.</t>
  </si>
  <si>
    <t>H220 Extrémně hořlavý plyn.</t>
  </si>
  <si>
    <t>H221 Hořlavý plyn.</t>
  </si>
  <si>
    <t>H222 Extrémně hořlavý aerosol.</t>
  </si>
  <si>
    <t>H223 Hořlavý aerosol.</t>
  </si>
  <si>
    <t>H224 Extrémně hořlavá kapalina a páry.</t>
  </si>
  <si>
    <t>H225 Vysoce hořlavá kapalina a páry.</t>
  </si>
  <si>
    <t>H226 Hořlavá kapalina a páry.</t>
  </si>
  <si>
    <t>H229 Nádoba je pod tlakem: při zahřívání se může roztrhnout.</t>
  </si>
  <si>
    <t>H240 Zahřívání může způsobit výbuch</t>
  </si>
  <si>
    <t>H241 Zahřívání může způsobit požár nebo výbuch.</t>
  </si>
  <si>
    <t>H271 Může způsobit požár nebo výbuch; silný oxidant.</t>
  </si>
  <si>
    <t>H272 Může zesílit požár; oxidant.</t>
  </si>
  <si>
    <t>H400 Vysoce toxický pro vodní organismy.</t>
  </si>
  <si>
    <t>H410 Vysoce toxický pro vodní organismy, s dlouhodobými účinky.</t>
  </si>
  <si>
    <t>kategorie nebezpečnosti
ano = A</t>
  </si>
  <si>
    <t xml:space="preserve">Nejvyšší poměr konkrétních látek: </t>
  </si>
  <si>
    <t>Nejvyšší hodnota součtů z H, P, E:</t>
  </si>
  <si>
    <t>Acute Tox. 3</t>
  </si>
  <si>
    <t>H2 AKUTNÍ TOXICITA:</t>
  </si>
  <si>
    <r>
      <rPr>
        <b/>
        <sz val="10"/>
        <rFont val="Arial"/>
        <family val="2"/>
        <charset val="238"/>
      </rPr>
      <t>H3 TOXICITA PRO SPECIFICKÉ CÍLOVÉ ORGÁNY</t>
    </r>
    <r>
      <rPr>
        <sz val="10"/>
        <rFont val="Arial"/>
        <family val="2"/>
        <charset val="238"/>
      </rPr>
      <t xml:space="preserve"> – JEDNORÁZOVÁ EXPOZICE</t>
    </r>
  </si>
  <si>
    <r>
      <rPr>
        <b/>
        <sz val="10"/>
        <rFont val="Arial"/>
        <family val="2"/>
        <charset val="238"/>
      </rPr>
      <t>H1 AKUTNÍ TOXICITA</t>
    </r>
    <r>
      <rPr>
        <sz val="10"/>
        <rFont val="Arial"/>
        <family val="2"/>
        <charset val="238"/>
      </rPr>
      <t xml:space="preserve"> kategorie 1, všechny cesty expozice</t>
    </r>
  </si>
  <si>
    <t>5 000 
(čisté)</t>
  </si>
  <si>
    <t>50 000
(čisté)</t>
  </si>
  <si>
    <t>500
(čisté)</t>
  </si>
  <si>
    <t>150
(čisté)</t>
  </si>
  <si>
    <t>Aerosol 1
Aerosol 2</t>
  </si>
  <si>
    <t>AKUTNÍ TOXICITA, kat. 2 nebo 3, nebo Toxicita pro specifické cílové orgány – jednorázová expozice kategorie 1</t>
  </si>
  <si>
    <r>
      <t xml:space="preserve">Různé látky a směsi v malém množství. Pro účely výpočtu je v tomto řádku zohledněna klasifikace pro oddíl </t>
    </r>
    <r>
      <rPr>
        <b/>
        <sz val="6"/>
        <rFont val="Arial"/>
        <family val="2"/>
        <charset val="238"/>
      </rPr>
      <t>„H“ – NEBEZPEČNOST PRO ZDRAVÍ</t>
    </r>
  </si>
  <si>
    <r>
      <t xml:space="preserve">Různé látky a směsi v malém množství. Pro účely výpočtu je v tomto řádku zohledněna klasifikace pro oddíl </t>
    </r>
    <r>
      <rPr>
        <b/>
        <sz val="6"/>
        <rFont val="Arial"/>
        <family val="2"/>
        <charset val="238"/>
      </rPr>
      <t>„P“ – FYZIKÁLNÍ NEBEZPEČNOST</t>
    </r>
  </si>
  <si>
    <t>Hořlavé aerosoly kat. 1 nebo 2 obsahující hořlavé plyny kat. 1 nebo 2 nebo hořlavé kapaliny kat. 1</t>
  </si>
  <si>
    <t>Hořlavé kapaliny, kat. 2 nebo 3, nespadající pod položky P5a a P5b</t>
  </si>
  <si>
    <r>
      <t xml:space="preserve">Různé látky a směsi v malém množství. Pro účely výpočtu je v tomto řádku zohledněna klasifikace pro oddíl </t>
    </r>
    <r>
      <rPr>
        <b/>
        <sz val="6"/>
        <rFont val="Arial"/>
        <family val="2"/>
        <charset val="238"/>
      </rPr>
      <t>„E“ – NEBEZPEČNOST PRO ŽIVOTNÍ PROSTŘEDÍ</t>
    </r>
  </si>
  <si>
    <r>
      <t xml:space="preserve">Různé chemické látky a směsi*:
</t>
    </r>
    <r>
      <rPr>
        <b/>
        <sz val="9"/>
        <rFont val="Arial"/>
        <family val="2"/>
        <charset val="238"/>
      </rPr>
      <t>H2 AKUTNÍ TOXICITA, 
H3 TOXICITA PRO SPECIFICKÉ CÍLOVÉ ORGÁNY</t>
    </r>
  </si>
  <si>
    <r>
      <t xml:space="preserve">Různé chemické látky a směsi*:
</t>
    </r>
    <r>
      <rPr>
        <b/>
        <sz val="9"/>
        <rFont val="Arial"/>
        <family val="2"/>
        <charset val="238"/>
      </rPr>
      <t>P3a Hořlavé aerosoly</t>
    </r>
  </si>
  <si>
    <r>
      <t xml:space="preserve">Různé chemické látky a směsi*:
</t>
    </r>
    <r>
      <rPr>
        <b/>
        <sz val="9"/>
        <rFont val="Arial"/>
        <family val="2"/>
        <charset val="238"/>
      </rPr>
      <t>P5c HOŘLAVÉ KAPALINY, kat. 2 nebo 3</t>
    </r>
  </si>
  <si>
    <r>
      <t xml:space="preserve">Různé chemické látky a směsi*:
</t>
    </r>
    <r>
      <rPr>
        <b/>
        <sz val="9"/>
        <rFont val="Arial"/>
        <family val="2"/>
        <charset val="238"/>
      </rPr>
      <t>E1 Nebezpečnost pro vodní prostředí v kategorii akutní 1 nebo chronická 1</t>
    </r>
  </si>
  <si>
    <r>
      <t xml:space="preserve">Různé chemické látky a směsi*:
</t>
    </r>
    <r>
      <rPr>
        <b/>
        <sz val="9"/>
        <rFont val="Arial"/>
        <family val="2"/>
        <charset val="238"/>
      </rPr>
      <t>E2 Nebezpečnost pro vodní prostředí v kat. chronická 2</t>
    </r>
  </si>
  <si>
    <t>Poznámka:</t>
  </si>
  <si>
    <t>kategorie nebezpečnosti
ano = x</t>
  </si>
  <si>
    <t>Flam.Liq. 2: H225
Eye Irrit. 2 : H319
STOT SE 3: H336</t>
  </si>
  <si>
    <t>Aceton</t>
  </si>
  <si>
    <t>Dimethylsulfát</t>
  </si>
  <si>
    <t>Dusitan sodný</t>
  </si>
  <si>
    <t>Acetylen</t>
  </si>
  <si>
    <t>Benzín</t>
  </si>
  <si>
    <t>Flam. Gas 1; H220,
EUH006
Press. Gas, H280</t>
  </si>
  <si>
    <t>Ox. Gas 1: H270 Press.
Gas: H281
Press. Gas, H280</t>
  </si>
  <si>
    <t>pevná</t>
  </si>
  <si>
    <t>rozpuštěný</t>
  </si>
  <si>
    <t>1-Naftylamin</t>
  </si>
  <si>
    <t>Oxid dusný</t>
  </si>
  <si>
    <t>Oxid siřičitý</t>
  </si>
  <si>
    <t>Acute Tox. 4: H302
Aquatic Chronic 2: H411
Carc. 1A: H350</t>
  </si>
  <si>
    <t>Ox. Gas 1: H270
Press. Gas: H280</t>
  </si>
  <si>
    <t>Acute Tox. 3: H 331
Skin Corr. 1A: H 314
EUH071
Press. Gas: H280</t>
  </si>
  <si>
    <t>Carc. 1B: H350
Muta. 2: H341
Acute tox. 2, imhalation: H330
Acute tox. 3: H301
Skin Corr. 1B: H314
Skin Sens. 1: H317</t>
  </si>
  <si>
    <t>Nebezpečné odpady</t>
  </si>
  <si>
    <t>různá</t>
  </si>
  <si>
    <t>AKUTNÍ TOXICITA, kat. 2 nebo 3, nebo Toxicita pro specifické cílové orgány – jednorázová expozice kat. 1</t>
  </si>
  <si>
    <t>Maximální množství je stanoveno v tomto protokolu</t>
  </si>
  <si>
    <t>Nebezpečnost pro vodní prostředí v kat. akutní 1 nebo chronická 1</t>
  </si>
  <si>
    <t>Nebezpečnost pro vodní prostředí v kat. chronická 2</t>
  </si>
  <si>
    <t xml:space="preserve"> * V objektu se nachází různé chemické látky a směsi v malém množství jednotlivých druhů. Vzhleden k tomu, že tyto látky nelze vyloučit podle bodu 2 přílohy č. 1 zákona 224/2015 Sb., jsou pro účel sčítání poměrných množství zahrnuty do součtů podle možných nebezpečných vlastností H, P a E. Seznam (druhy) konkrétních látek a směsí je uveden v samostatném dokumentu. Množství umístěných nebezpečných látek je stanoveno v tomto protokolu pro celé třídy nebezpečnosti. Klasifikace a fyzikální forma všech nebezpečných látek umístěných v objektu jsou uvedeny v bezpečnostních listech v oddílech 2 a 9.</t>
  </si>
  <si>
    <t xml:space="preserve"> * V objektu se nachází různé chemické látky a směsi v malém množství jednotlivých druhů. Vzhleden k tomu, že tyto látky nelze vyloučit podle bodu 2 přílohy č. 1 zákona 224/2015 Sb., jsou pro účel sčítání poměrných množství zahrnuty do součtů podle možných nebezpečných vlastností H, P a E. Seznam konkrétních látek a směsí je uveden v samostatném dokumentu.</t>
  </si>
  <si>
    <t>Motorová nafta</t>
  </si>
  <si>
    <t>(Flam. Lig. 3), H226, (Carc. 2), H351, (Acute. Tox. 4), H332, (Asp. Tox. 1), H304, (Skin Irrit. 2), H315, (STOT RE 2), H373, (Aquatic Chronic 2), H411</t>
  </si>
  <si>
    <t>Flam. liq. 1: H224, Asp. Tox. 1: H304, Skin irit. 2: H315, Repr. 2: H361, Muta. 1B: H340, Carc. 1B: H350, STOT Single Exp. 3: H336, Aquatic Chronic 2: H411</t>
  </si>
  <si>
    <t>2x lahev 10kg/50L</t>
  </si>
  <si>
    <t>2x lahev 14,2kg/50L</t>
  </si>
  <si>
    <t>nádrž 5000L</t>
  </si>
  <si>
    <t>kanystr 20L</t>
  </si>
  <si>
    <r>
      <rPr>
        <b/>
        <sz val="7"/>
        <color rgb="FFFF0000"/>
        <rFont val="Arial"/>
        <family val="2"/>
        <charset val="238"/>
      </rPr>
      <t>Ox. Sol. 3: H272</t>
    </r>
    <r>
      <rPr>
        <sz val="7"/>
        <rFont val="Arial"/>
        <family val="2"/>
        <charset val="238"/>
      </rPr>
      <t xml:space="preserve">
Acute Tox. 3: H301
Aquatic Acute 1: H400</t>
    </r>
  </si>
  <si>
    <r>
      <t xml:space="preserve">Ox. Sol. 3: H272
Acute Tox. 3: H301
</t>
    </r>
    <r>
      <rPr>
        <b/>
        <sz val="7"/>
        <color rgb="FFFF0000"/>
        <rFont val="Arial"/>
        <family val="2"/>
        <charset val="238"/>
      </rPr>
      <t>Aquatic Acute 1: H400</t>
    </r>
  </si>
  <si>
    <r>
      <rPr>
        <b/>
        <sz val="7"/>
        <color rgb="FFFF0000"/>
        <rFont val="Arial"/>
        <family val="2"/>
        <charset val="238"/>
      </rPr>
      <t>Flam. liq. 1: H224</t>
    </r>
    <r>
      <rPr>
        <sz val="7"/>
        <rFont val="Arial"/>
        <family val="2"/>
        <charset val="238"/>
      </rPr>
      <t xml:space="preserve">
Asp. Tox. 1: H304
Skin irit. 2: H315
Repr. 2: H361
Muta. 1B: H340
Carc. 1B: H350
STOT Single Exp. 3: H336
</t>
    </r>
    <r>
      <rPr>
        <b/>
        <sz val="7"/>
        <color rgb="FFFF0000"/>
        <rFont val="Arial"/>
        <family val="2"/>
        <charset val="238"/>
      </rPr>
      <t>Aquatic Chronic 2: H411</t>
    </r>
  </si>
  <si>
    <t>P8 OXIDUJÍCÍ KAPALINY A TUHÉ LÁTKY 
Oxidující kapaliny, kategorie 1, 2 nebo 3, nebo oxidující tuhé látky, kategorie 1, 2 nebo 3</t>
  </si>
  <si>
    <t>Pro CHLS z tab. II se v případě, že má více kategorií nebezpečnosti, používá jen jeden limit z tab. II u dané konkrétní CHLS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</si>
</sst>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
  </numFmts>
  <fonts count="37" x14ac:knownFonts="1">
    <font>
      <sz val="10"/>
      <name val="Arial"/>
      <charset val="238"/>
    </font>
    <font>
      <sz val="10"/>
      <name val="Arial"/>
      <family val="2"/>
      <charset val="238"/>
    </font>
    <font>
      <b/>
      <sz val="10"/>
      <name val="Arial"/>
      <family val="2"/>
      <charset val="238"/>
    </font>
    <font>
      <sz val="8"/>
      <name val="Arial"/>
      <family val="2"/>
      <charset val="238"/>
    </font>
    <font>
      <b/>
      <sz val="12"/>
      <name val="Arial"/>
      <family val="2"/>
      <charset val="238"/>
    </font>
    <font>
      <sz val="9"/>
      <name val="Arial"/>
      <family val="2"/>
      <charset val="238"/>
    </font>
    <font>
      <b/>
      <sz val="12"/>
      <name val="Times New Roman"/>
      <family val="1"/>
      <charset val="238"/>
    </font>
    <font>
      <b/>
      <sz val="13"/>
      <name val="Times New Roman"/>
      <family val="1"/>
      <charset val="238"/>
    </font>
    <font>
      <b/>
      <sz val="26"/>
      <color indexed="8"/>
      <name val="Arial"/>
      <family val="2"/>
      <charset val="238"/>
    </font>
    <font>
      <sz val="10"/>
      <color indexed="8"/>
      <name val="Arial"/>
      <family val="2"/>
      <charset val="238"/>
    </font>
    <font>
      <b/>
      <sz val="13"/>
      <name val="Arial"/>
      <family val="2"/>
      <charset val="238"/>
    </font>
    <font>
      <sz val="10"/>
      <name val="Arial"/>
      <family val="2"/>
      <charset val="238"/>
    </font>
    <font>
      <b/>
      <sz val="16"/>
      <name val="Arial"/>
      <family val="2"/>
      <charset val="238"/>
    </font>
    <font>
      <sz val="8"/>
      <color indexed="81"/>
      <name val="Tahoma"/>
      <family val="2"/>
      <charset val="238"/>
    </font>
    <font>
      <b/>
      <sz val="8"/>
      <color indexed="81"/>
      <name val="Tahoma"/>
      <family val="2"/>
      <charset val="238"/>
    </font>
    <font>
      <b/>
      <sz val="10"/>
      <name val="Times New Roman"/>
      <family val="1"/>
      <charset val="238"/>
    </font>
    <font>
      <b/>
      <sz val="16"/>
      <name val="Times New Roman"/>
      <family val="1"/>
      <charset val="238"/>
    </font>
    <font>
      <sz val="7"/>
      <name val="Times New Roman"/>
      <family val="1"/>
      <charset val="238"/>
    </font>
    <font>
      <sz val="6"/>
      <name val="Times New Roman"/>
      <family val="1"/>
      <charset val="238"/>
    </font>
    <font>
      <i/>
      <sz val="7"/>
      <name val="Arial"/>
      <family val="2"/>
      <charset val="238"/>
    </font>
    <font>
      <sz val="7.5"/>
      <name val="Times New Roman"/>
      <family val="1"/>
      <charset val="238"/>
    </font>
    <font>
      <vertAlign val="superscript"/>
      <sz val="7.5"/>
      <name val="Times New Roman"/>
      <family val="1"/>
      <charset val="238"/>
    </font>
    <font>
      <sz val="7.5"/>
      <name val="Symbol"/>
      <family val="1"/>
      <charset val="2"/>
    </font>
    <font>
      <vertAlign val="superscript"/>
      <sz val="6"/>
      <name val="Times New Roman"/>
      <family val="1"/>
      <charset val="238"/>
    </font>
    <font>
      <b/>
      <sz val="10"/>
      <name val="Arial"/>
      <family val="2"/>
      <charset val="238"/>
    </font>
    <font>
      <b/>
      <sz val="9"/>
      <name val="Arial"/>
      <family val="2"/>
      <charset val="238"/>
    </font>
    <font>
      <sz val="9"/>
      <name val="Arial"/>
      <family val="2"/>
      <charset val="238"/>
    </font>
    <font>
      <sz val="8"/>
      <name val="Arial"/>
      <family val="2"/>
      <charset val="238"/>
    </font>
    <font>
      <sz val="6"/>
      <name val="Arial"/>
      <family val="2"/>
      <charset val="238"/>
    </font>
    <font>
      <b/>
      <sz val="11"/>
      <name val="Arial"/>
      <family val="2"/>
      <charset val="238"/>
    </font>
    <font>
      <b/>
      <sz val="18"/>
      <name val="Arial"/>
      <family val="2"/>
      <charset val="238"/>
    </font>
    <font>
      <sz val="6"/>
      <name val="Arial"/>
      <family val="2"/>
      <charset val="238"/>
    </font>
    <font>
      <b/>
      <sz val="8"/>
      <name val="Arial"/>
      <family val="2"/>
      <charset val="238"/>
    </font>
    <font>
      <b/>
      <sz val="6"/>
      <name val="Arial"/>
      <family val="2"/>
      <charset val="238"/>
    </font>
    <font>
      <sz val="7"/>
      <name val="Arial"/>
      <family val="2"/>
      <charset val="238"/>
    </font>
    <font>
      <b/>
      <sz val="7"/>
      <color rgb="FFFF0000"/>
      <name val="Arial"/>
      <family val="2"/>
      <charset val="238"/>
    </font>
    <font>
      <b/>
      <sz val="6"/>
      <color rgb="FF7030A0"/>
      <name val="Arial"/>
      <family val="2"/>
      <charset val="238"/>
    </font>
  </fonts>
  <fills count="1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22"/>
        <bgColor indexed="64"/>
      </patternFill>
    </fill>
    <fill>
      <patternFill patternType="solid">
        <fgColor indexed="43"/>
        <bgColor indexed="64"/>
      </patternFill>
    </fill>
    <fill>
      <patternFill patternType="solid">
        <fgColor indexed="53"/>
        <bgColor indexed="64"/>
      </patternFill>
    </fill>
    <fill>
      <patternFill patternType="solid">
        <fgColor indexed="51"/>
        <bgColor indexed="64"/>
      </patternFill>
    </fill>
    <fill>
      <patternFill patternType="solid">
        <fgColor indexed="10"/>
        <bgColor indexed="64"/>
      </patternFill>
    </fill>
    <fill>
      <patternFill patternType="solid">
        <fgColor theme="0"/>
        <bgColor indexed="64"/>
      </patternFill>
    </fill>
    <fill>
      <patternFill patternType="solid">
        <fgColor rgb="FFFF0000"/>
        <bgColor indexed="64"/>
      </patternFill>
    </fill>
  </fills>
  <borders count="79">
    <border>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ck">
        <color indexed="64"/>
      </left>
      <right style="medium">
        <color indexed="8"/>
      </right>
      <top style="thick">
        <color indexed="64"/>
      </top>
      <bottom style="medium">
        <color indexed="8"/>
      </bottom>
      <diagonal/>
    </border>
    <border>
      <left/>
      <right style="medium">
        <color indexed="8"/>
      </right>
      <top style="thick">
        <color indexed="64"/>
      </top>
      <bottom style="medium">
        <color indexed="8"/>
      </bottom>
      <diagonal/>
    </border>
    <border>
      <left/>
      <right style="medium">
        <color indexed="8"/>
      </right>
      <top/>
      <bottom style="medium">
        <color indexed="8"/>
      </bottom>
      <diagonal/>
    </border>
    <border>
      <left style="thick">
        <color indexed="64"/>
      </left>
      <right style="medium">
        <color indexed="8"/>
      </right>
      <top/>
      <bottom style="medium">
        <color indexed="8"/>
      </bottom>
      <diagonal/>
    </border>
    <border>
      <left/>
      <right style="thick">
        <color indexed="64"/>
      </right>
      <top/>
      <bottom style="medium">
        <color indexed="8"/>
      </bottom>
      <diagonal/>
    </border>
    <border>
      <left style="thick">
        <color indexed="64"/>
      </left>
      <right style="medium">
        <color indexed="8"/>
      </right>
      <top/>
      <bottom/>
      <diagonal/>
    </border>
    <border>
      <left/>
      <right style="medium">
        <color indexed="8"/>
      </right>
      <top/>
      <bottom/>
      <diagonal/>
    </border>
    <border>
      <left style="thick">
        <color indexed="64"/>
      </left>
      <right style="medium">
        <color indexed="8"/>
      </right>
      <top/>
      <bottom style="thick">
        <color indexed="64"/>
      </bottom>
      <diagonal/>
    </border>
    <border>
      <left/>
      <right style="medium">
        <color indexed="8"/>
      </right>
      <top/>
      <bottom style="thick">
        <color indexed="64"/>
      </bottom>
      <diagonal/>
    </border>
    <border>
      <left/>
      <right style="thick">
        <color indexed="64"/>
      </right>
      <top/>
      <bottom style="thick">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bottom style="thick">
        <color indexed="64"/>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style="thick">
        <color indexed="64"/>
      </right>
      <top style="medium">
        <color indexed="8"/>
      </top>
      <bottom/>
      <diagonal/>
    </border>
    <border>
      <left style="medium">
        <color indexed="8"/>
      </left>
      <right style="thick">
        <color indexed="64"/>
      </right>
      <top/>
      <bottom/>
      <diagonal/>
    </border>
    <border>
      <left style="medium">
        <color indexed="8"/>
      </left>
      <right style="thick">
        <color indexed="64"/>
      </right>
      <top/>
      <bottom style="medium">
        <color indexed="8"/>
      </bottom>
      <diagonal/>
    </border>
    <border>
      <left style="medium">
        <color indexed="8"/>
      </left>
      <right/>
      <top style="thick">
        <color indexed="64"/>
      </top>
      <bottom style="medium">
        <color indexed="8"/>
      </bottom>
      <diagonal/>
    </border>
    <border>
      <left/>
      <right style="thick">
        <color indexed="64"/>
      </right>
      <top style="thick">
        <color indexed="64"/>
      </top>
      <bottom style="medium">
        <color indexed="8"/>
      </bottom>
      <diagonal/>
    </border>
    <border>
      <left style="thick">
        <color indexed="64"/>
      </left>
      <right/>
      <top style="thick">
        <color indexed="64"/>
      </top>
      <bottom style="medium">
        <color indexed="8"/>
      </bottom>
      <diagonal/>
    </border>
    <border>
      <left/>
      <right/>
      <top style="thick">
        <color indexed="64"/>
      </top>
      <bottom style="medium">
        <color indexed="8"/>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1" fillId="0" borderId="0"/>
  </cellStyleXfs>
  <cellXfs count="438">
    <xf numFmtId="0" fontId="0" fillId="0" borderId="0" xfId="0"/>
    <xf numFmtId="0" fontId="4" fillId="0" borderId="0" xfId="0" applyFont="1" applyAlignment="1">
      <alignment horizontal="right"/>
    </xf>
    <xf numFmtId="0" fontId="7" fillId="0" borderId="0" xfId="0" applyFont="1" applyAlignment="1">
      <alignment vertical="top" wrapText="1"/>
    </xf>
    <xf numFmtId="0" fontId="9" fillId="0" borderId="0" xfId="0" applyFont="1" applyAlignment="1">
      <alignment horizontal="center"/>
    </xf>
    <xf numFmtId="0" fontId="11" fillId="0" borderId="0" xfId="0" applyFont="1"/>
    <xf numFmtId="0" fontId="11" fillId="0" borderId="0" xfId="0" applyFont="1" applyAlignment="1">
      <alignment vertical="center"/>
    </xf>
    <xf numFmtId="0" fontId="6" fillId="0" borderId="0" xfId="0" applyFont="1" applyAlignment="1">
      <alignment vertical="center" wrapText="1"/>
    </xf>
    <xf numFmtId="0" fontId="6" fillId="0" borderId="16" xfId="0" applyFont="1" applyBorder="1" applyAlignment="1">
      <alignment vertical="center" wrapText="1"/>
    </xf>
    <xf numFmtId="0" fontId="0" fillId="0" borderId="17" xfId="0" applyBorder="1"/>
    <xf numFmtId="0" fontId="15" fillId="0" borderId="0" xfId="0" applyFont="1" applyAlignment="1">
      <alignment horizontal="justify"/>
    </xf>
    <xf numFmtId="0" fontId="2" fillId="3" borderId="18" xfId="0" applyFont="1" applyFill="1" applyBorder="1" applyAlignment="1">
      <alignment horizontal="center" wrapText="1"/>
    </xf>
    <xf numFmtId="0" fontId="2" fillId="3" borderId="19" xfId="0" applyFont="1" applyFill="1" applyBorder="1" applyAlignment="1">
      <alignment horizontal="center" wrapText="1"/>
    </xf>
    <xf numFmtId="0" fontId="2" fillId="3" borderId="20" xfId="0" applyFont="1" applyFill="1" applyBorder="1" applyAlignment="1">
      <alignment horizontal="center" vertical="top" wrapText="1"/>
    </xf>
    <xf numFmtId="0" fontId="11" fillId="3" borderId="21" xfId="0" applyFont="1" applyFill="1" applyBorder="1" applyAlignment="1">
      <alignment horizontal="justify" vertical="top" wrapText="1"/>
    </xf>
    <xf numFmtId="0" fontId="11" fillId="3" borderId="20" xfId="0" applyFont="1" applyFill="1" applyBorder="1" applyAlignment="1">
      <alignment horizontal="center" vertical="top" wrapText="1"/>
    </xf>
    <xf numFmtId="0" fontId="2" fillId="4" borderId="20" xfId="0" applyFont="1" applyFill="1" applyBorder="1" applyAlignment="1">
      <alignment horizontal="center" vertical="top" wrapText="1"/>
    </xf>
    <xf numFmtId="0" fontId="2" fillId="5" borderId="22" xfId="0" applyFont="1" applyFill="1" applyBorder="1" applyAlignment="1">
      <alignment horizontal="center" vertical="top" wrapText="1"/>
    </xf>
    <xf numFmtId="3" fontId="11" fillId="4" borderId="20" xfId="0" applyNumberFormat="1" applyFont="1" applyFill="1" applyBorder="1" applyAlignment="1">
      <alignment horizontal="center" vertical="top" wrapText="1"/>
    </xf>
    <xf numFmtId="3" fontId="11" fillId="5" borderId="22" xfId="0" applyNumberFormat="1" applyFont="1" applyFill="1" applyBorder="1" applyAlignment="1">
      <alignment horizontal="center" vertical="top" wrapText="1"/>
    </xf>
    <xf numFmtId="0" fontId="11" fillId="4" borderId="20" xfId="0" applyFont="1" applyFill="1" applyBorder="1" applyAlignment="1">
      <alignment horizontal="center" vertical="top" wrapText="1"/>
    </xf>
    <xf numFmtId="0" fontId="11" fillId="5" borderId="22" xfId="0" applyFont="1" applyFill="1" applyBorder="1" applyAlignment="1">
      <alignment horizontal="center" vertical="top" wrapText="1"/>
    </xf>
    <xf numFmtId="0" fontId="11" fillId="3" borderId="23" xfId="0" applyFont="1" applyFill="1" applyBorder="1" applyAlignment="1">
      <alignment horizontal="justify" vertical="top" wrapText="1"/>
    </xf>
    <xf numFmtId="0" fontId="11" fillId="3" borderId="24" xfId="0" applyFont="1" applyFill="1" applyBorder="1" applyAlignment="1">
      <alignment horizontal="center" vertical="top" wrapText="1"/>
    </xf>
    <xf numFmtId="14" fontId="11" fillId="3" borderId="20" xfId="0" applyNumberFormat="1" applyFont="1" applyFill="1" applyBorder="1" applyAlignment="1">
      <alignment horizontal="center" vertical="top" wrapText="1"/>
    </xf>
    <xf numFmtId="0" fontId="11" fillId="3" borderId="23" xfId="0" applyFont="1" applyFill="1" applyBorder="1" applyAlignment="1">
      <alignment horizontal="left" vertical="top" wrapText="1" indent="1"/>
    </xf>
    <xf numFmtId="0" fontId="11" fillId="3" borderId="21" xfId="0" applyFont="1" applyFill="1" applyBorder="1" applyAlignment="1">
      <alignment horizontal="left" vertical="top" wrapText="1" indent="1"/>
    </xf>
    <xf numFmtId="0" fontId="11" fillId="3" borderId="25" xfId="0" applyFont="1" applyFill="1" applyBorder="1" applyAlignment="1">
      <alignment horizontal="justify" vertical="top" wrapText="1"/>
    </xf>
    <xf numFmtId="0" fontId="11" fillId="3" borderId="26" xfId="0" applyFont="1" applyFill="1" applyBorder="1" applyAlignment="1">
      <alignment horizontal="center" vertical="top" wrapText="1"/>
    </xf>
    <xf numFmtId="0" fontId="11" fillId="4" borderId="26" xfId="0" applyFont="1" applyFill="1" applyBorder="1" applyAlignment="1">
      <alignment horizontal="center" vertical="top" wrapText="1"/>
    </xf>
    <xf numFmtId="3" fontId="11" fillId="5" borderId="27" xfId="0" applyNumberFormat="1" applyFont="1" applyFill="1" applyBorder="1" applyAlignment="1">
      <alignment horizontal="center" vertical="top" wrapText="1"/>
    </xf>
    <xf numFmtId="0" fontId="19" fillId="0" borderId="0" xfId="0" applyFont="1" applyAlignment="1">
      <alignment horizontal="justify"/>
    </xf>
    <xf numFmtId="0" fontId="2" fillId="3" borderId="21" xfId="0" applyFont="1" applyFill="1" applyBorder="1" applyAlignment="1">
      <alignment horizontal="center" vertical="center" wrapText="1"/>
    </xf>
    <xf numFmtId="0" fontId="20" fillId="3" borderId="21" xfId="0" applyFont="1" applyFill="1" applyBorder="1" applyAlignment="1">
      <alignment horizontal="justify" vertical="top" wrapText="1"/>
    </xf>
    <xf numFmtId="0" fontId="20" fillId="3" borderId="20" xfId="0" applyFont="1" applyFill="1" applyBorder="1" applyAlignment="1">
      <alignment horizontal="center" vertical="top" wrapText="1"/>
    </xf>
    <xf numFmtId="0" fontId="20" fillId="3" borderId="20" xfId="0" applyFont="1" applyFill="1" applyBorder="1" applyAlignment="1">
      <alignment horizontal="justify" vertical="top" wrapText="1"/>
    </xf>
    <xf numFmtId="0" fontId="20" fillId="3" borderId="22" xfId="0" applyFont="1" applyFill="1" applyBorder="1" applyAlignment="1">
      <alignment horizontal="center" vertical="top" wrapText="1"/>
    </xf>
    <xf numFmtId="0" fontId="20" fillId="3" borderId="25" xfId="0" applyFont="1" applyFill="1" applyBorder="1" applyAlignment="1">
      <alignment horizontal="justify" vertical="top" wrapText="1"/>
    </xf>
    <xf numFmtId="0" fontId="20" fillId="3" borderId="26" xfId="0" applyFont="1" applyFill="1" applyBorder="1" applyAlignment="1">
      <alignment horizontal="justify" vertical="top" wrapText="1"/>
    </xf>
    <xf numFmtId="0" fontId="20" fillId="3" borderId="27" xfId="0" applyFont="1" applyFill="1" applyBorder="1" applyAlignment="1">
      <alignment horizontal="center" vertical="top" wrapText="1"/>
    </xf>
    <xf numFmtId="0" fontId="23" fillId="0" borderId="0" xfId="0" applyFont="1" applyAlignment="1">
      <alignment horizontal="justify"/>
    </xf>
    <xf numFmtId="16" fontId="15" fillId="0" borderId="0" xfId="0" applyNumberFormat="1" applyFont="1" applyAlignment="1">
      <alignment horizontal="justify"/>
    </xf>
    <xf numFmtId="0" fontId="24" fillId="0" borderId="0" xfId="0" applyFont="1"/>
    <xf numFmtId="0" fontId="15" fillId="3" borderId="0" xfId="0" applyFont="1" applyFill="1" applyAlignment="1">
      <alignment horizontal="center" vertical="top" wrapText="1"/>
    </xf>
    <xf numFmtId="0" fontId="15" fillId="3" borderId="0" xfId="0" applyFont="1" applyFill="1" applyAlignment="1">
      <alignment horizontal="justify" vertical="top" wrapText="1"/>
    </xf>
    <xf numFmtId="0" fontId="15" fillId="0" borderId="28" xfId="0" applyFont="1" applyBorder="1" applyAlignment="1">
      <alignment horizontal="justify"/>
    </xf>
    <xf numFmtId="0" fontId="15" fillId="0" borderId="29" xfId="0" applyFont="1" applyBorder="1" applyAlignment="1">
      <alignment horizontal="justify"/>
    </xf>
    <xf numFmtId="0" fontId="24" fillId="0" borderId="28" xfId="0" applyFont="1" applyBorder="1"/>
    <xf numFmtId="16" fontId="15" fillId="0" borderId="29" xfId="0" applyNumberFormat="1" applyFont="1" applyBorder="1" applyAlignment="1">
      <alignment horizontal="justify"/>
    </xf>
    <xf numFmtId="0" fontId="12" fillId="0" borderId="0" xfId="0" applyFont="1" applyAlignment="1">
      <alignment horizontal="justify"/>
    </xf>
    <xf numFmtId="0" fontId="27" fillId="0" borderId="11" xfId="0" applyFont="1" applyBorder="1" applyAlignment="1">
      <alignment horizontal="center" vertical="center" wrapText="1"/>
    </xf>
    <xf numFmtId="0" fontId="2" fillId="4" borderId="11"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11" fillId="3" borderId="10" xfId="0" applyFont="1" applyFill="1" applyBorder="1" applyAlignment="1">
      <alignment horizontal="justify" vertical="top" wrapText="1"/>
    </xf>
    <xf numFmtId="0" fontId="27" fillId="0" borderId="12" xfId="0" applyFont="1" applyBorder="1" applyAlignment="1">
      <alignment vertical="center" wrapText="1"/>
    </xf>
    <xf numFmtId="0" fontId="11" fillId="3" borderId="13" xfId="0" applyFont="1" applyFill="1" applyBorder="1" applyAlignment="1">
      <alignment horizontal="justify" vertical="top" wrapText="1"/>
    </xf>
    <xf numFmtId="0" fontId="2" fillId="4" borderId="14"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7" fillId="0" borderId="14" xfId="0" applyFont="1" applyBorder="1" applyAlignment="1">
      <alignment horizontal="center" vertical="center" wrapText="1"/>
    </xf>
    <xf numFmtId="0" fontId="27" fillId="0" borderId="15" xfId="0" applyFont="1" applyBorder="1" applyAlignment="1">
      <alignment vertical="center" wrapText="1"/>
    </xf>
    <xf numFmtId="0" fontId="2" fillId="6" borderId="2" xfId="0" applyFont="1" applyFill="1" applyBorder="1" applyAlignment="1">
      <alignment horizontal="center" vertical="top" wrapText="1"/>
    </xf>
    <xf numFmtId="0" fontId="2" fillId="6" borderId="7" xfId="0" applyFont="1" applyFill="1" applyBorder="1" applyAlignment="1">
      <alignment horizontal="justify" vertical="top" wrapText="1"/>
    </xf>
    <xf numFmtId="0" fontId="2" fillId="6" borderId="1" xfId="0" applyFont="1" applyFill="1" applyBorder="1" applyAlignment="1">
      <alignment horizontal="center" vertical="top" wrapText="1"/>
    </xf>
    <xf numFmtId="0" fontId="26" fillId="3" borderId="10" xfId="0" applyFont="1" applyFill="1" applyBorder="1" applyAlignment="1">
      <alignment horizontal="justify" vertical="top" wrapText="1"/>
    </xf>
    <xf numFmtId="0" fontId="26" fillId="3" borderId="13" xfId="0" applyFont="1" applyFill="1" applyBorder="1" applyAlignment="1">
      <alignment horizontal="justify" vertical="top" wrapText="1"/>
    </xf>
    <xf numFmtId="0" fontId="2" fillId="3" borderId="10" xfId="0" applyFont="1" applyFill="1" applyBorder="1" applyAlignment="1">
      <alignment horizontal="justify" vertical="top" wrapText="1"/>
    </xf>
    <xf numFmtId="0" fontId="2" fillId="3" borderId="13" xfId="0" applyFont="1" applyFill="1" applyBorder="1" applyAlignment="1">
      <alignment horizontal="justify" vertical="top" wrapText="1"/>
    </xf>
    <xf numFmtId="0" fontId="25" fillId="0" borderId="30" xfId="0" applyFont="1" applyBorder="1" applyAlignment="1" applyProtection="1">
      <alignment vertical="center" wrapText="1"/>
      <protection locked="0"/>
    </xf>
    <xf numFmtId="0" fontId="2" fillId="0" borderId="31"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25" fillId="0" borderId="32" xfId="0" applyFont="1" applyBorder="1" applyAlignment="1" applyProtection="1">
      <alignment vertical="center" wrapText="1"/>
      <protection locked="0"/>
    </xf>
    <xf numFmtId="0" fontId="2" fillId="0" borderId="29"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5" fillId="0" borderId="32" xfId="0" applyFont="1" applyBorder="1" applyAlignment="1" applyProtection="1">
      <alignment vertical="center" wrapText="1"/>
      <protection locked="0"/>
    </xf>
    <xf numFmtId="0" fontId="5" fillId="0" borderId="33" xfId="0" applyFont="1" applyBorder="1" applyAlignment="1" applyProtection="1">
      <alignment vertical="center" wrapText="1"/>
      <protection locked="0"/>
    </xf>
    <xf numFmtId="0" fontId="2" fillId="0" borderId="34"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3" xfId="0" applyFont="1" applyBorder="1" applyAlignment="1" applyProtection="1">
      <alignment vertical="center" wrapText="1"/>
      <protection locked="0"/>
    </xf>
    <xf numFmtId="0" fontId="5" fillId="0" borderId="35" xfId="0" applyFont="1" applyBorder="1" applyAlignment="1" applyProtection="1">
      <alignment vertical="center" wrapText="1"/>
      <protection locked="0"/>
    </xf>
    <xf numFmtId="0" fontId="2" fillId="0" borderId="36"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35" xfId="0" applyFont="1" applyBorder="1" applyAlignment="1" applyProtection="1">
      <alignment vertical="center" wrapText="1"/>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15" fillId="0" borderId="0" xfId="0" applyFont="1" applyAlignment="1" applyProtection="1">
      <alignment vertical="top" wrapText="1"/>
      <protection locked="0"/>
    </xf>
    <xf numFmtId="0" fontId="0" fillId="0" borderId="0" xfId="0" applyProtection="1">
      <protection locked="0"/>
    </xf>
    <xf numFmtId="0" fontId="3" fillId="0" borderId="0" xfId="0" applyFont="1" applyProtection="1">
      <protection locked="0"/>
    </xf>
    <xf numFmtId="0" fontId="11" fillId="6" borderId="10" xfId="0" applyFont="1" applyFill="1" applyBorder="1" applyAlignment="1">
      <alignment vertical="center" wrapText="1"/>
    </xf>
    <xf numFmtId="0" fontId="11" fillId="6" borderId="13" xfId="0" applyFont="1" applyFill="1" applyBorder="1" applyAlignment="1">
      <alignment vertical="center" wrapText="1"/>
    </xf>
    <xf numFmtId="0" fontId="28" fillId="0" borderId="39" xfId="0" applyFont="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28" fillId="0" borderId="41" xfId="0" applyFont="1" applyBorder="1" applyAlignment="1" applyProtection="1">
      <alignment horizontal="left" vertical="center" wrapText="1"/>
      <protection locked="0"/>
    </xf>
    <xf numFmtId="0" fontId="28" fillId="0" borderId="42" xfId="0" applyFont="1" applyBorder="1" applyAlignment="1" applyProtection="1">
      <alignment horizontal="left" vertical="center" wrapText="1"/>
      <protection locked="0"/>
    </xf>
    <xf numFmtId="0" fontId="20" fillId="2" borderId="22" xfId="0" applyFont="1" applyFill="1" applyBorder="1" applyAlignment="1">
      <alignment horizontal="center" vertical="top" wrapText="1"/>
    </xf>
    <xf numFmtId="0" fontId="11" fillId="0" borderId="9" xfId="0" applyFont="1" applyBorder="1" applyAlignment="1">
      <alignment vertical="top" wrapText="1"/>
    </xf>
    <xf numFmtId="0" fontId="11" fillId="0" borderId="12" xfId="0" applyFont="1" applyBorder="1" applyAlignment="1">
      <alignment vertical="top" wrapText="1"/>
    </xf>
    <xf numFmtId="0" fontId="11" fillId="0" borderId="15" xfId="0" applyFont="1" applyBorder="1" applyAlignment="1">
      <alignment vertical="top" wrapText="1"/>
    </xf>
    <xf numFmtId="164" fontId="2" fillId="0" borderId="4" xfId="1" applyNumberFormat="1" applyFont="1" applyBorder="1" applyAlignment="1">
      <alignment horizontal="center" vertical="center"/>
    </xf>
    <xf numFmtId="164" fontId="3" fillId="0" borderId="7" xfId="1" applyNumberFormat="1" applyFont="1" applyBorder="1" applyAlignment="1">
      <alignment horizontal="center" vertical="center"/>
    </xf>
    <xf numFmtId="164" fontId="3" fillId="0" borderId="8" xfId="1" applyNumberFormat="1" applyFont="1" applyBorder="1" applyAlignment="1">
      <alignment horizontal="center" vertical="center"/>
    </xf>
    <xf numFmtId="164" fontId="3" fillId="0" borderId="9" xfId="1" applyNumberFormat="1" applyFont="1" applyBorder="1" applyAlignment="1">
      <alignment horizontal="center" vertical="center"/>
    </xf>
    <xf numFmtId="164" fontId="2" fillId="0" borderId="5" xfId="1" applyNumberFormat="1" applyFont="1" applyBorder="1" applyAlignment="1">
      <alignment horizontal="center" vertical="center"/>
    </xf>
    <xf numFmtId="164" fontId="2" fillId="0" borderId="6" xfId="1" applyNumberFormat="1" applyFont="1" applyBorder="1" applyAlignment="1">
      <alignment horizontal="center" vertical="center"/>
    </xf>
    <xf numFmtId="164" fontId="29" fillId="0" borderId="37" xfId="1" applyNumberFormat="1" applyFont="1" applyBorder="1" applyAlignment="1">
      <alignment horizontal="center" vertical="center"/>
    </xf>
    <xf numFmtId="164" fontId="29" fillId="0" borderId="38" xfId="1" applyNumberFormat="1" applyFont="1" applyBorder="1" applyAlignment="1">
      <alignment horizontal="center" vertical="center"/>
    </xf>
    <xf numFmtId="166" fontId="0" fillId="0" borderId="0" xfId="0" applyNumberFormat="1"/>
    <xf numFmtId="0" fontId="0" fillId="11" borderId="38" xfId="0" applyFill="1" applyBorder="1"/>
    <xf numFmtId="0" fontId="31" fillId="0" borderId="17" xfId="0" applyFont="1" applyBorder="1"/>
    <xf numFmtId="165" fontId="32" fillId="0" borderId="17" xfId="0" applyNumberFormat="1" applyFont="1" applyBorder="1" applyAlignment="1">
      <alignment horizontal="center" vertical="center"/>
    </xf>
    <xf numFmtId="0" fontId="6" fillId="0" borderId="0" xfId="0" applyFont="1" applyAlignment="1" applyProtection="1">
      <alignment vertical="top" wrapText="1"/>
      <protection locked="0"/>
    </xf>
    <xf numFmtId="0" fontId="3" fillId="0" borderId="11" xfId="0" applyFont="1" applyBorder="1" applyAlignment="1">
      <alignment horizontal="center" vertical="center" wrapText="1"/>
    </xf>
    <xf numFmtId="0" fontId="1" fillId="3" borderId="10" xfId="0" applyFont="1" applyFill="1" applyBorder="1" applyAlignment="1">
      <alignment horizontal="justify" vertical="top" wrapText="1"/>
    </xf>
    <xf numFmtId="0" fontId="4" fillId="0" borderId="0" xfId="0" applyFont="1"/>
    <xf numFmtId="0" fontId="34" fillId="0" borderId="32" xfId="0" applyFont="1" applyBorder="1" applyAlignment="1" applyProtection="1">
      <alignment vertical="center" wrapText="1"/>
      <protection locked="0"/>
    </xf>
    <xf numFmtId="0" fontId="34" fillId="0" borderId="33" xfId="0" applyFont="1" applyBorder="1" applyAlignment="1" applyProtection="1">
      <alignment vertical="center" wrapText="1"/>
      <protection locked="0"/>
    </xf>
    <xf numFmtId="0" fontId="15" fillId="0" borderId="44" xfId="0" applyFont="1" applyBorder="1" applyAlignment="1" applyProtection="1">
      <alignment vertical="top" wrapText="1"/>
      <protection locked="0"/>
    </xf>
    <xf numFmtId="0" fontId="15" fillId="0" borderId="45" xfId="0" applyFont="1" applyBorder="1" applyAlignment="1" applyProtection="1">
      <alignment vertical="top" wrapText="1"/>
      <protection locked="0"/>
    </xf>
    <xf numFmtId="0" fontId="0" fillId="0" borderId="70" xfId="0" applyBorder="1" applyProtection="1">
      <protection locked="0"/>
    </xf>
    <xf numFmtId="0" fontId="6" fillId="0" borderId="16" xfId="0" applyFont="1" applyBorder="1" applyAlignment="1" applyProtection="1">
      <alignment vertical="top" wrapText="1"/>
      <protection locked="0"/>
    </xf>
    <xf numFmtId="0" fontId="0" fillId="0" borderId="17" xfId="0" applyBorder="1" applyProtection="1">
      <protection locked="0"/>
    </xf>
    <xf numFmtId="0" fontId="3" fillId="0" borderId="37" xfId="0" applyFont="1" applyBorder="1" applyProtection="1">
      <protection locked="0"/>
    </xf>
    <xf numFmtId="0" fontId="0" fillId="0" borderId="48" xfId="0" applyBorder="1" applyProtection="1">
      <protection locked="0"/>
    </xf>
    <xf numFmtId="0" fontId="0" fillId="0" borderId="38" xfId="0" applyBorder="1" applyProtection="1">
      <protection locked="0"/>
    </xf>
    <xf numFmtId="0" fontId="1" fillId="0" borderId="8"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25" fillId="0" borderId="69" xfId="0" applyFont="1" applyBorder="1" applyAlignment="1" applyProtection="1">
      <alignment horizontal="left" vertical="center" wrapText="1"/>
      <protection locked="0"/>
    </xf>
    <xf numFmtId="0" fontId="25" fillId="0" borderId="33" xfId="0" applyFont="1" applyBorder="1" applyAlignment="1" applyProtection="1">
      <alignment horizontal="left" vertical="center" wrapText="1"/>
      <protection locked="0"/>
    </xf>
    <xf numFmtId="0" fontId="34" fillId="0" borderId="30" xfId="0" applyFont="1" applyBorder="1" applyAlignment="1" applyProtection="1">
      <alignment vertical="center" wrapText="1"/>
      <protection locked="0"/>
    </xf>
    <xf numFmtId="0" fontId="1" fillId="0" borderId="31"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28" fillId="0" borderId="32" xfId="0" applyFont="1" applyBorder="1" applyAlignment="1" applyProtection="1">
      <alignment vertical="center" wrapText="1"/>
      <protection locked="0"/>
    </xf>
    <xf numFmtId="0" fontId="28" fillId="0" borderId="33" xfId="0" applyFont="1" applyBorder="1" applyAlignment="1" applyProtection="1">
      <alignment vertical="center" wrapText="1"/>
      <protection locked="0"/>
    </xf>
    <xf numFmtId="0" fontId="28" fillId="0" borderId="35" xfId="0" applyFont="1" applyBorder="1" applyAlignment="1" applyProtection="1">
      <alignment vertical="center" wrapText="1"/>
      <protection locked="0"/>
    </xf>
    <xf numFmtId="0" fontId="1" fillId="0" borderId="15" xfId="0" applyFont="1" applyBorder="1" applyAlignment="1" applyProtection="1">
      <alignment horizontal="center" vertical="center"/>
      <protection locked="0"/>
    </xf>
    <xf numFmtId="0" fontId="28" fillId="0" borderId="35" xfId="0" applyFont="1" applyBorder="1" applyAlignment="1" applyProtection="1">
      <alignment horizontal="left" vertical="center" wrapText="1"/>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164" fontId="2" fillId="0" borderId="71" xfId="1" applyNumberFormat="1" applyFont="1" applyBorder="1" applyAlignment="1">
      <alignment horizontal="center" vertical="center"/>
    </xf>
    <xf numFmtId="0" fontId="28" fillId="0" borderId="30" xfId="0" applyFont="1" applyBorder="1" applyAlignment="1" applyProtection="1">
      <alignment vertical="center" wrapText="1"/>
      <protection locked="0"/>
    </xf>
    <xf numFmtId="0" fontId="1" fillId="0" borderId="7" xfId="0" applyFont="1" applyBorder="1" applyAlignment="1" applyProtection="1">
      <alignment horizontal="center" vertical="center"/>
      <protection locked="0"/>
    </xf>
    <xf numFmtId="0" fontId="1" fillId="0" borderId="0" xfId="2"/>
    <xf numFmtId="0" fontId="9" fillId="0" borderId="0" xfId="2" applyFont="1" applyAlignment="1">
      <alignment horizontal="center"/>
    </xf>
    <xf numFmtId="0" fontId="1" fillId="6" borderId="10" xfId="2" applyFill="1" applyBorder="1" applyAlignment="1">
      <alignment vertical="center" wrapText="1"/>
    </xf>
    <xf numFmtId="0" fontId="1" fillId="0" borderId="0" xfId="2" applyAlignment="1">
      <alignment vertical="center"/>
    </xf>
    <xf numFmtId="0" fontId="1" fillId="6" borderId="13" xfId="2" applyFill="1" applyBorder="1" applyAlignment="1">
      <alignment vertical="center" wrapText="1"/>
    </xf>
    <xf numFmtId="0" fontId="7" fillId="0" borderId="0" xfId="2" applyFont="1" applyAlignment="1">
      <alignment vertical="top" wrapText="1"/>
    </xf>
    <xf numFmtId="0" fontId="25" fillId="0" borderId="30" xfId="2" applyFont="1" applyBorder="1" applyAlignment="1" applyProtection="1">
      <alignment vertical="center" wrapText="1"/>
      <protection locked="0"/>
    </xf>
    <xf numFmtId="0" fontId="2" fillId="0" borderId="31" xfId="2" applyFont="1" applyBorder="1" applyAlignment="1" applyProtection="1">
      <alignment horizontal="center" vertical="center"/>
      <protection locked="0"/>
    </xf>
    <xf numFmtId="0" fontId="3" fillId="0" borderId="30" xfId="2" applyFont="1" applyBorder="1" applyAlignment="1" applyProtection="1">
      <alignment horizontal="center" vertical="center"/>
      <protection locked="0"/>
    </xf>
    <xf numFmtId="0" fontId="3" fillId="0" borderId="30" xfId="2" applyFont="1" applyBorder="1" applyAlignment="1" applyProtection="1">
      <alignment vertical="center" wrapText="1"/>
      <protection locked="0"/>
    </xf>
    <xf numFmtId="0" fontId="1" fillId="0" borderId="7" xfId="2" applyBorder="1" applyAlignment="1" applyProtection="1">
      <alignment horizontal="center" vertical="center"/>
      <protection locked="0"/>
    </xf>
    <xf numFmtId="0" fontId="1" fillId="0" borderId="8" xfId="2" applyBorder="1" applyAlignment="1" applyProtection="1">
      <alignment horizontal="center" vertical="center"/>
      <protection locked="0"/>
    </xf>
    <xf numFmtId="0" fontId="1" fillId="0" borderId="9" xfId="2" applyBorder="1" applyAlignment="1" applyProtection="1">
      <alignment horizontal="center" vertical="center"/>
      <protection locked="0"/>
    </xf>
    <xf numFmtId="0" fontId="1" fillId="0" borderId="31" xfId="2" applyBorder="1" applyAlignment="1" applyProtection="1">
      <alignment horizontal="center" vertical="center"/>
      <protection locked="0"/>
    </xf>
    <xf numFmtId="0" fontId="1" fillId="0" borderId="4" xfId="2" applyBorder="1" applyAlignment="1" applyProtection="1">
      <alignment horizontal="center" vertical="center"/>
      <protection locked="0"/>
    </xf>
    <xf numFmtId="0" fontId="28" fillId="0" borderId="39" xfId="2" applyFont="1" applyBorder="1" applyAlignment="1" applyProtection="1">
      <alignment horizontal="left" vertical="center" wrapText="1"/>
      <protection locked="0"/>
    </xf>
    <xf numFmtId="0" fontId="25" fillId="0" borderId="32" xfId="2" applyFont="1" applyBorder="1" applyAlignment="1" applyProtection="1">
      <alignment vertical="center" wrapText="1"/>
      <protection locked="0"/>
    </xf>
    <xf numFmtId="0" fontId="2" fillId="0" borderId="29" xfId="2" applyFont="1" applyBorder="1" applyAlignment="1" applyProtection="1">
      <alignment horizontal="center" vertical="center"/>
      <protection locked="0"/>
    </xf>
    <xf numFmtId="0" fontId="3" fillId="0" borderId="32" xfId="2" applyFont="1" applyBorder="1" applyAlignment="1" applyProtection="1">
      <alignment horizontal="center" vertical="center"/>
      <protection locked="0"/>
    </xf>
    <xf numFmtId="0" fontId="3" fillId="0" borderId="32" xfId="2" applyFont="1" applyBorder="1" applyAlignment="1" applyProtection="1">
      <alignment vertical="center" wrapText="1"/>
      <protection locked="0"/>
    </xf>
    <xf numFmtId="0" fontId="1" fillId="0" borderId="10" xfId="2" applyBorder="1" applyAlignment="1" applyProtection="1">
      <alignment horizontal="center" vertical="center"/>
      <protection locked="0"/>
    </xf>
    <xf numFmtId="0" fontId="1" fillId="0" borderId="11" xfId="2" applyBorder="1" applyAlignment="1" applyProtection="1">
      <alignment horizontal="center" vertical="center"/>
      <protection locked="0"/>
    </xf>
    <xf numFmtId="0" fontId="1" fillId="0" borderId="12" xfId="2" applyBorder="1" applyAlignment="1" applyProtection="1">
      <alignment horizontal="center" vertical="center"/>
      <protection locked="0"/>
    </xf>
    <xf numFmtId="0" fontId="1" fillId="0" borderId="29" xfId="2" applyBorder="1" applyAlignment="1" applyProtection="1">
      <alignment horizontal="center" vertical="center"/>
      <protection locked="0"/>
    </xf>
    <xf numFmtId="0" fontId="1" fillId="0" borderId="5" xfId="2" applyBorder="1" applyAlignment="1" applyProtection="1">
      <alignment horizontal="center" vertical="center"/>
      <protection locked="0"/>
    </xf>
    <xf numFmtId="0" fontId="28" fillId="0" borderId="40" xfId="2" applyFont="1" applyBorder="1" applyAlignment="1" applyProtection="1">
      <alignment horizontal="left" vertical="center" wrapText="1"/>
      <protection locked="0"/>
    </xf>
    <xf numFmtId="0" fontId="25" fillId="0" borderId="33" xfId="2" applyFont="1" applyBorder="1" applyAlignment="1" applyProtection="1">
      <alignment vertical="center" wrapText="1"/>
      <protection locked="0"/>
    </xf>
    <xf numFmtId="0" fontId="2" fillId="0" borderId="34" xfId="2" applyFont="1" applyBorder="1" applyAlignment="1" applyProtection="1">
      <alignment horizontal="center" vertical="center"/>
      <protection locked="0"/>
    </xf>
    <xf numFmtId="0" fontId="3" fillId="0" borderId="33" xfId="2" applyFont="1" applyBorder="1" applyAlignment="1" applyProtection="1">
      <alignment horizontal="center" vertical="center"/>
      <protection locked="0"/>
    </xf>
    <xf numFmtId="0" fontId="3" fillId="0" borderId="33" xfId="2" applyFont="1" applyBorder="1" applyAlignment="1" applyProtection="1">
      <alignment vertical="center" wrapText="1"/>
      <protection locked="0"/>
    </xf>
    <xf numFmtId="0" fontId="28" fillId="0" borderId="41" xfId="2" applyFont="1" applyBorder="1" applyAlignment="1" applyProtection="1">
      <alignment horizontal="left" vertical="center" wrapText="1"/>
      <protection locked="0"/>
    </xf>
    <xf numFmtId="0" fontId="25" fillId="0" borderId="35" xfId="2" applyFont="1" applyBorder="1" applyAlignment="1" applyProtection="1">
      <alignment vertical="center" wrapText="1"/>
      <protection locked="0"/>
    </xf>
    <xf numFmtId="0" fontId="2"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5" xfId="2" applyFont="1" applyBorder="1" applyAlignment="1" applyProtection="1">
      <alignment vertical="center" wrapText="1"/>
      <protection locked="0"/>
    </xf>
    <xf numFmtId="0" fontId="1" fillId="0" borderId="13" xfId="2" applyBorder="1" applyAlignment="1" applyProtection="1">
      <alignment horizontal="center" vertical="center"/>
      <protection locked="0"/>
    </xf>
    <xf numFmtId="0" fontId="1" fillId="0" borderId="14" xfId="2" applyBorder="1" applyAlignment="1" applyProtection="1">
      <alignment horizontal="center" vertical="center"/>
      <protection locked="0"/>
    </xf>
    <xf numFmtId="0" fontId="1" fillId="0" borderId="15" xfId="2" applyBorder="1" applyAlignment="1" applyProtection="1">
      <alignment horizontal="center" vertical="center"/>
      <protection locked="0"/>
    </xf>
    <xf numFmtId="0" fontId="1" fillId="0" borderId="36" xfId="2" applyBorder="1" applyAlignment="1" applyProtection="1">
      <alignment horizontal="center" vertical="center"/>
      <protection locked="0"/>
    </xf>
    <xf numFmtId="0" fontId="1" fillId="0" borderId="6" xfId="2" applyBorder="1" applyAlignment="1" applyProtection="1">
      <alignment horizontal="center" vertical="center"/>
      <protection locked="0"/>
    </xf>
    <xf numFmtId="0" fontId="28" fillId="0" borderId="42" xfId="2" applyFont="1" applyBorder="1" applyAlignment="1" applyProtection="1">
      <alignment horizontal="left" vertical="center" wrapText="1"/>
      <protection locked="0"/>
    </xf>
    <xf numFmtId="0" fontId="4" fillId="0" borderId="0" xfId="2" applyFont="1" applyAlignment="1">
      <alignment horizontal="right"/>
    </xf>
    <xf numFmtId="0" fontId="4" fillId="0" borderId="0" xfId="2" applyFont="1"/>
    <xf numFmtId="0" fontId="28" fillId="0" borderId="17" xfId="2" applyFont="1" applyBorder="1"/>
    <xf numFmtId="166" fontId="1" fillId="0" borderId="0" xfId="2" applyNumberFormat="1"/>
    <xf numFmtId="165" fontId="32" fillId="0" borderId="17" xfId="2" applyNumberFormat="1" applyFont="1" applyBorder="1" applyAlignment="1">
      <alignment horizontal="center" vertical="center"/>
    </xf>
    <xf numFmtId="0" fontId="6" fillId="0" borderId="16" xfId="2" applyFont="1" applyBorder="1" applyAlignment="1">
      <alignment vertical="center" wrapText="1"/>
    </xf>
    <xf numFmtId="0" fontId="6" fillId="0" borderId="0" xfId="2" applyFont="1" applyAlignment="1">
      <alignment vertical="center" wrapText="1"/>
    </xf>
    <xf numFmtId="0" fontId="1" fillId="0" borderId="17" xfId="2" applyBorder="1"/>
    <xf numFmtId="0" fontId="1" fillId="11" borderId="38" xfId="2" applyFill="1" applyBorder="1"/>
    <xf numFmtId="0" fontId="15" fillId="0" borderId="0" xfId="2" applyFont="1" applyAlignment="1" applyProtection="1">
      <alignment vertical="top" wrapText="1"/>
      <protection locked="0"/>
    </xf>
    <xf numFmtId="0" fontId="1" fillId="0" borderId="0" xfId="2" applyProtection="1">
      <protection locked="0"/>
    </xf>
    <xf numFmtId="0" fontId="6" fillId="0" borderId="0" xfId="2" applyFont="1" applyAlignment="1" applyProtection="1">
      <alignment vertical="top" wrapText="1"/>
      <protection locked="0"/>
    </xf>
    <xf numFmtId="0" fontId="3" fillId="0" borderId="0" xfId="2" applyFont="1" applyProtection="1">
      <protection locked="0"/>
    </xf>
    <xf numFmtId="0" fontId="0" fillId="0" borderId="7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164" fontId="2" fillId="0" borderId="74" xfId="1" applyNumberFormat="1" applyFont="1" applyBorder="1" applyAlignment="1">
      <alignment horizontal="center" vertical="center"/>
    </xf>
    <xf numFmtId="164" fontId="3" fillId="0" borderId="72" xfId="1" applyNumberFormat="1" applyFont="1" applyBorder="1" applyAlignment="1">
      <alignment horizontal="center" vertical="center"/>
    </xf>
    <xf numFmtId="164" fontId="3" fillId="0" borderId="67" xfId="1" applyNumberFormat="1" applyFont="1" applyBorder="1" applyAlignment="1">
      <alignment horizontal="center" vertical="center"/>
    </xf>
    <xf numFmtId="164" fontId="3" fillId="0" borderId="73" xfId="1" applyNumberFormat="1" applyFont="1" applyBorder="1" applyAlignment="1">
      <alignment horizontal="center" vertical="center"/>
    </xf>
    <xf numFmtId="0" fontId="28" fillId="0" borderId="75" xfId="0" applyFont="1" applyBorder="1" applyAlignment="1" applyProtection="1">
      <alignment horizontal="left" vertical="center" wrapText="1"/>
      <protection locked="0"/>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2" fillId="0" borderId="48" xfId="0" applyFont="1" applyBorder="1" applyAlignment="1" applyProtection="1">
      <alignment horizontal="center" vertical="center"/>
      <protection locked="0"/>
    </xf>
    <xf numFmtId="0" fontId="25" fillId="0" borderId="47" xfId="0" applyFont="1" applyBorder="1" applyAlignment="1" applyProtection="1">
      <alignment vertical="center" wrapText="1"/>
      <protection locked="0"/>
    </xf>
    <xf numFmtId="0" fontId="3" fillId="0" borderId="47" xfId="0" applyFont="1" applyBorder="1" applyAlignment="1" applyProtection="1">
      <alignment horizontal="center" vertical="center"/>
      <protection locked="0"/>
    </xf>
    <xf numFmtId="0" fontId="28" fillId="0" borderId="47" xfId="0" applyFont="1" applyBorder="1" applyAlignment="1" applyProtection="1">
      <alignment vertical="center" wrapText="1"/>
      <protection locked="0"/>
    </xf>
    <xf numFmtId="0" fontId="0" fillId="0" borderId="76" xfId="0" applyBorder="1" applyAlignment="1" applyProtection="1">
      <alignment horizontal="center" vertical="center"/>
      <protection locked="0"/>
    </xf>
    <xf numFmtId="0" fontId="0" fillId="0" borderId="77"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164" fontId="2" fillId="0" borderId="37" xfId="1" applyNumberFormat="1" applyFont="1" applyBorder="1" applyAlignment="1">
      <alignment horizontal="center" vertical="center"/>
    </xf>
    <xf numFmtId="164" fontId="3" fillId="0" borderId="76" xfId="1" applyNumberFormat="1" applyFont="1" applyBorder="1" applyAlignment="1">
      <alignment horizontal="center" vertical="center"/>
    </xf>
    <xf numFmtId="164" fontId="3" fillId="0" borderId="77" xfId="1" applyNumberFormat="1" applyFont="1" applyBorder="1" applyAlignment="1">
      <alignment horizontal="center" vertical="center"/>
    </xf>
    <xf numFmtId="164" fontId="3" fillId="0" borderId="78" xfId="1" applyNumberFormat="1" applyFont="1" applyBorder="1" applyAlignment="1">
      <alignment horizontal="center" vertical="center"/>
    </xf>
    <xf numFmtId="0" fontId="28" fillId="0" borderId="38" xfId="0" applyFont="1" applyBorder="1" applyAlignment="1" applyProtection="1">
      <alignment horizontal="left" vertical="center" wrapText="1"/>
      <protection locked="0"/>
    </xf>
    <xf numFmtId="0" fontId="28" fillId="0" borderId="68" xfId="0" applyFont="1" applyBorder="1" applyAlignment="1" applyProtection="1">
      <alignment vertical="center" wrapText="1"/>
      <protection locked="0"/>
    </xf>
    <xf numFmtId="0" fontId="3" fillId="0" borderId="68"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5" fillId="12" borderId="33" xfId="0" applyFont="1" applyFill="1" applyBorder="1" applyAlignment="1" applyProtection="1">
      <alignment horizontal="left" vertical="center" wrapText="1"/>
      <protection locked="0"/>
    </xf>
    <xf numFmtId="0" fontId="25" fillId="0" borderId="33" xfId="0" applyFont="1" applyBorder="1" applyAlignment="1" applyProtection="1">
      <alignment vertical="center" wrapText="1"/>
      <protection locked="0"/>
    </xf>
    <xf numFmtId="0" fontId="1" fillId="0" borderId="1"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34" fillId="0" borderId="69" xfId="0" applyFont="1" applyBorder="1" applyAlignment="1" applyProtection="1">
      <alignment vertical="center" wrapText="1"/>
      <protection locked="0"/>
    </xf>
    <xf numFmtId="0" fontId="1" fillId="0" borderId="67"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25" fillId="12" borderId="46" xfId="0" applyFont="1" applyFill="1" applyBorder="1" applyAlignment="1" applyProtection="1">
      <alignment horizontal="left" vertical="center" wrapText="1"/>
      <protection locked="0"/>
    </xf>
    <xf numFmtId="0" fontId="3" fillId="0" borderId="46" xfId="0" applyFont="1" applyBorder="1" applyAlignment="1" applyProtection="1">
      <alignment horizontal="center" vertical="center"/>
      <protection locked="0"/>
    </xf>
    <xf numFmtId="0" fontId="34" fillId="0" borderId="46" xfId="0" applyFont="1" applyBorder="1" applyAlignment="1" applyProtection="1">
      <alignment horizontal="left" vertical="center" wrapText="1"/>
      <protection locked="0"/>
    </xf>
    <xf numFmtId="0" fontId="25" fillId="12" borderId="35" xfId="0" applyFont="1" applyFill="1" applyBorder="1" applyAlignment="1" applyProtection="1">
      <alignment horizontal="left" vertical="center" wrapText="1"/>
      <protection locked="0"/>
    </xf>
    <xf numFmtId="0" fontId="2" fillId="0" borderId="35" xfId="0" applyFont="1" applyBorder="1" applyAlignment="1" applyProtection="1">
      <alignment horizontal="center" vertical="center"/>
      <protection locked="0"/>
    </xf>
    <xf numFmtId="0" fontId="34" fillId="0" borderId="35" xfId="0" applyFont="1" applyBorder="1" applyAlignment="1" applyProtection="1">
      <alignment horizontal="left" vertical="center" wrapText="1"/>
      <protection locked="0"/>
    </xf>
    <xf numFmtId="0" fontId="1" fillId="0" borderId="36" xfId="0" applyFont="1" applyBorder="1" applyAlignment="1" applyProtection="1">
      <alignment horizontal="center" vertical="center"/>
      <protection locked="0"/>
    </xf>
    <xf numFmtId="0" fontId="1" fillId="3" borderId="13" xfId="0" applyFont="1" applyFill="1" applyBorder="1" applyAlignment="1">
      <alignment horizontal="justify" vertical="top" wrapText="1"/>
    </xf>
    <xf numFmtId="0" fontId="36" fillId="0" borderId="39" xfId="0" applyFont="1" applyBorder="1" applyAlignment="1" applyProtection="1">
      <alignment horizontal="left" vertical="center" wrapText="1"/>
      <protection locked="0"/>
    </xf>
    <xf numFmtId="0" fontId="36" fillId="0" borderId="42" xfId="0" applyFont="1" applyBorder="1" applyAlignment="1" applyProtection="1">
      <alignment horizontal="left" vertical="center" wrapText="1"/>
      <protection locked="0"/>
    </xf>
    <xf numFmtId="0" fontId="36" fillId="0" borderId="40" xfId="0" applyFont="1" applyBorder="1" applyAlignment="1" applyProtection="1">
      <alignment horizontal="left" vertical="center" wrapText="1"/>
      <protection locked="0"/>
    </xf>
    <xf numFmtId="0" fontId="16" fillId="0" borderId="44" xfId="2" applyFont="1" applyBorder="1" applyAlignment="1">
      <alignment vertical="top" wrapText="1"/>
    </xf>
    <xf numFmtId="0" fontId="16" fillId="0" borderId="45" xfId="2" applyFont="1" applyBorder="1" applyAlignment="1">
      <alignment vertical="top" wrapText="1"/>
    </xf>
    <xf numFmtId="0" fontId="6" fillId="7" borderId="16" xfId="2" applyFont="1" applyFill="1" applyBorder="1" applyAlignment="1">
      <alignment vertical="center" wrapText="1"/>
    </xf>
    <xf numFmtId="0" fontId="6" fillId="7" borderId="0" xfId="2" applyFont="1" applyFill="1" applyAlignment="1">
      <alignment vertical="center" wrapText="1"/>
    </xf>
    <xf numFmtId="0" fontId="6" fillId="7" borderId="37" xfId="2" applyFont="1" applyFill="1" applyBorder="1" applyAlignment="1">
      <alignment vertical="center" wrapText="1"/>
    </xf>
    <xf numFmtId="0" fontId="6" fillId="7" borderId="48" xfId="2" applyFont="1" applyFill="1" applyBorder="1" applyAlignment="1">
      <alignment vertical="center" wrapText="1"/>
    </xf>
    <xf numFmtId="0" fontId="6" fillId="0" borderId="0" xfId="2" applyFont="1" applyAlignment="1" applyProtection="1">
      <alignment vertical="top" wrapText="1"/>
      <protection locked="0"/>
    </xf>
    <xf numFmtId="0" fontId="25" fillId="2" borderId="31" xfId="2" applyFont="1" applyFill="1" applyBorder="1" applyAlignment="1">
      <alignment horizontal="center" vertical="center" wrapText="1"/>
    </xf>
    <xf numFmtId="0" fontId="25" fillId="2" borderId="30" xfId="2" applyFont="1" applyFill="1" applyBorder="1" applyAlignment="1">
      <alignment horizontal="center" vertical="center" wrapText="1"/>
    </xf>
    <xf numFmtId="0" fontId="25" fillId="2" borderId="7" xfId="2" applyFont="1" applyFill="1" applyBorder="1" applyAlignment="1">
      <alignment horizontal="center" vertical="center" wrapText="1"/>
    </xf>
    <xf numFmtId="0" fontId="25" fillId="2" borderId="8" xfId="2" applyFont="1" applyFill="1" applyBorder="1" applyAlignment="1">
      <alignment horizontal="center" vertical="center" wrapText="1"/>
    </xf>
    <xf numFmtId="0" fontId="25" fillId="2" borderId="9" xfId="2" applyFont="1" applyFill="1" applyBorder="1" applyAlignment="1">
      <alignment horizontal="center" vertical="center" wrapText="1"/>
    </xf>
    <xf numFmtId="0" fontId="25" fillId="2" borderId="39" xfId="2" applyFont="1" applyFill="1" applyBorder="1" applyAlignment="1">
      <alignment horizontal="center" vertical="center" wrapText="1"/>
    </xf>
    <xf numFmtId="0" fontId="5" fillId="0" borderId="0" xfId="2" applyFont="1" applyAlignment="1">
      <alignment horizontal="left" wrapText="1"/>
    </xf>
    <xf numFmtId="0" fontId="5" fillId="0" borderId="48" xfId="2" applyFont="1" applyBorder="1" applyAlignment="1">
      <alignment horizontal="left" wrapText="1"/>
    </xf>
    <xf numFmtId="0" fontId="1" fillId="0" borderId="11" xfId="2" applyBorder="1" applyAlignment="1" applyProtection="1">
      <alignment vertical="center" wrapText="1"/>
      <protection locked="0"/>
    </xf>
    <xf numFmtId="0" fontId="1" fillId="0" borderId="12" xfId="2" applyBorder="1" applyAlignment="1" applyProtection="1">
      <alignment vertical="center" wrapText="1"/>
      <protection locked="0"/>
    </xf>
    <xf numFmtId="0" fontId="1" fillId="6" borderId="6" xfId="2" applyFill="1" applyBorder="1" applyAlignment="1">
      <alignment vertical="center" wrapText="1"/>
    </xf>
    <xf numFmtId="0" fontId="1" fillId="6" borderId="36" xfId="2" applyFill="1" applyBorder="1" applyAlignment="1">
      <alignment vertical="center" wrapText="1"/>
    </xf>
    <xf numFmtId="0" fontId="1" fillId="6" borderId="51" xfId="2" applyFill="1" applyBorder="1" applyAlignment="1">
      <alignment vertical="center" wrapText="1"/>
    </xf>
    <xf numFmtId="0" fontId="1" fillId="0" borderId="49" xfId="2" applyBorder="1" applyAlignment="1" applyProtection="1">
      <alignment vertical="center"/>
      <protection locked="0"/>
    </xf>
    <xf numFmtId="0" fontId="1" fillId="0" borderId="36" xfId="2" applyBorder="1" applyAlignment="1" applyProtection="1">
      <alignment vertical="center"/>
      <protection locked="0"/>
    </xf>
    <xf numFmtId="0" fontId="1" fillId="0" borderId="42" xfId="2" applyBorder="1" applyAlignment="1" applyProtection="1">
      <alignment vertical="center"/>
      <protection locked="0"/>
    </xf>
    <xf numFmtId="0" fontId="1" fillId="0" borderId="49" xfId="2" applyBorder="1" applyAlignment="1" applyProtection="1">
      <alignment horizontal="left" vertical="center" wrapText="1"/>
      <protection locked="0"/>
    </xf>
    <xf numFmtId="0" fontId="1" fillId="0" borderId="36" xfId="2" applyBorder="1" applyAlignment="1" applyProtection="1">
      <alignment horizontal="left" vertical="center" wrapText="1"/>
      <protection locked="0"/>
    </xf>
    <xf numFmtId="0" fontId="1" fillId="0" borderId="42" xfId="2" applyBorder="1" applyAlignment="1" applyProtection="1">
      <alignment horizontal="left" vertical="center" wrapText="1"/>
      <protection locked="0"/>
    </xf>
    <xf numFmtId="0" fontId="12" fillId="0" borderId="0" xfId="2" applyFont="1" applyAlignment="1">
      <alignment horizontal="left" vertical="center"/>
    </xf>
    <xf numFmtId="0" fontId="25" fillId="2" borderId="46" xfId="2" applyFont="1" applyFill="1" applyBorder="1" applyAlignment="1">
      <alignment horizontal="center" vertical="center" wrapText="1"/>
    </xf>
    <xf numFmtId="0" fontId="25" fillId="2" borderId="47" xfId="2" applyFont="1" applyFill="1" applyBorder="1" applyAlignment="1">
      <alignment horizontal="center" vertical="center" wrapText="1"/>
    </xf>
    <xf numFmtId="0" fontId="2" fillId="0" borderId="0" xfId="2" applyFont="1" applyAlignment="1">
      <alignment vertical="top" wrapText="1"/>
    </xf>
    <xf numFmtId="0" fontId="1" fillId="6" borderId="5" xfId="2" applyFill="1" applyBorder="1" applyAlignment="1">
      <alignment vertical="center" wrapText="1"/>
    </xf>
    <xf numFmtId="0" fontId="1" fillId="6" borderId="29" xfId="2" applyFill="1" applyBorder="1" applyAlignment="1">
      <alignment vertical="center" wrapText="1"/>
    </xf>
    <xf numFmtId="0" fontId="1" fillId="6" borderId="50" xfId="2" applyFill="1" applyBorder="1" applyAlignment="1">
      <alignment vertical="center" wrapText="1"/>
    </xf>
    <xf numFmtId="0" fontId="1" fillId="0" borderId="43" xfId="2" applyBorder="1" applyAlignment="1" applyProtection="1">
      <alignment vertical="center"/>
      <protection locked="0"/>
    </xf>
    <xf numFmtId="0" fontId="1" fillId="0" borderId="29" xfId="2" applyBorder="1" applyAlignment="1" applyProtection="1">
      <alignment vertical="center"/>
      <protection locked="0"/>
    </xf>
    <xf numFmtId="0" fontId="1" fillId="0" borderId="40" xfId="2" applyBorder="1" applyAlignment="1" applyProtection="1">
      <alignment vertical="center"/>
      <protection locked="0"/>
    </xf>
    <xf numFmtId="0" fontId="8" fillId="0" borderId="0" xfId="2" applyFont="1" applyAlignment="1">
      <alignment horizontal="center"/>
    </xf>
    <xf numFmtId="0" fontId="9" fillId="0" borderId="0" xfId="2" applyFont="1" applyAlignment="1">
      <alignment horizontal="center"/>
    </xf>
    <xf numFmtId="0" fontId="10" fillId="6" borderId="7" xfId="2" applyFont="1" applyFill="1" applyBorder="1" applyAlignment="1">
      <alignment vertical="top" wrapText="1"/>
    </xf>
    <xf numFmtId="0" fontId="10" fillId="6" borderId="8" xfId="2" applyFont="1" applyFill="1" applyBorder="1" applyAlignment="1">
      <alignment vertical="top" wrapText="1"/>
    </xf>
    <xf numFmtId="0" fontId="10" fillId="6" borderId="9" xfId="2" applyFont="1" applyFill="1" applyBorder="1" applyAlignment="1">
      <alignment vertical="top" wrapText="1"/>
    </xf>
    <xf numFmtId="0" fontId="9" fillId="6" borderId="7" xfId="2" applyFont="1" applyFill="1" applyBorder="1" applyAlignment="1">
      <alignment vertical="top" wrapText="1"/>
    </xf>
    <xf numFmtId="0" fontId="9" fillId="6" borderId="8" xfId="2" applyFont="1" applyFill="1" applyBorder="1" applyAlignment="1">
      <alignment vertical="top" wrapText="1"/>
    </xf>
    <xf numFmtId="0" fontId="9" fillId="6" borderId="9" xfId="2" applyFont="1" applyFill="1" applyBorder="1" applyAlignment="1">
      <alignment vertical="top" wrapText="1"/>
    </xf>
    <xf numFmtId="0" fontId="6" fillId="7" borderId="16" xfId="0" applyFont="1" applyFill="1" applyBorder="1" applyAlignment="1">
      <alignment vertical="center" wrapText="1"/>
    </xf>
    <xf numFmtId="0" fontId="6" fillId="7" borderId="0" xfId="0" applyFont="1" applyFill="1" applyAlignment="1">
      <alignment vertical="center" wrapText="1"/>
    </xf>
    <xf numFmtId="0" fontId="6" fillId="7" borderId="37" xfId="0" applyFont="1" applyFill="1" applyBorder="1" applyAlignment="1">
      <alignment vertical="center" wrapText="1"/>
    </xf>
    <xf numFmtId="0" fontId="6" fillId="7" borderId="48" xfId="0" applyFont="1" applyFill="1" applyBorder="1" applyAlignment="1">
      <alignment vertical="center" wrapText="1"/>
    </xf>
    <xf numFmtId="0" fontId="6" fillId="0" borderId="0" xfId="0" applyFont="1" applyAlignment="1" applyProtection="1">
      <alignment vertical="top" wrapText="1"/>
      <protection locked="0"/>
    </xf>
    <xf numFmtId="0" fontId="16" fillId="0" borderId="44" xfId="0" applyFont="1" applyBorder="1" applyAlignment="1">
      <alignment vertical="top" wrapText="1"/>
    </xf>
    <xf numFmtId="0" fontId="16" fillId="0" borderId="45" xfId="0" applyFont="1" applyBorder="1" applyAlignment="1">
      <alignment vertical="top" wrapText="1"/>
    </xf>
    <xf numFmtId="0" fontId="25" fillId="2" borderId="31" xfId="0" applyFont="1" applyFill="1" applyBorder="1" applyAlignment="1">
      <alignment horizontal="center" vertical="center" wrapText="1"/>
    </xf>
    <xf numFmtId="0" fontId="25" fillId="2" borderId="30"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39" xfId="0" applyFont="1" applyFill="1" applyBorder="1" applyAlignment="1">
      <alignment horizontal="center" vertical="center" wrapText="1"/>
    </xf>
    <xf numFmtId="0" fontId="11" fillId="0" borderId="11" xfId="0" applyFont="1" applyBorder="1" applyAlignment="1" applyProtection="1">
      <alignment vertical="center" wrapText="1"/>
      <protection locked="0"/>
    </xf>
    <xf numFmtId="0" fontId="11" fillId="0" borderId="12" xfId="0" applyFont="1" applyBorder="1" applyAlignment="1" applyProtection="1">
      <alignment vertical="center" wrapText="1"/>
      <protection locked="0"/>
    </xf>
    <xf numFmtId="0" fontId="11" fillId="6" borderId="6" xfId="0" applyFont="1" applyFill="1" applyBorder="1" applyAlignment="1">
      <alignment vertical="center" wrapText="1"/>
    </xf>
    <xf numFmtId="0" fontId="11" fillId="6" borderId="36" xfId="0" applyFont="1" applyFill="1" applyBorder="1" applyAlignment="1">
      <alignment vertical="center" wrapText="1"/>
    </xf>
    <xf numFmtId="0" fontId="11" fillId="6" borderId="51" xfId="0" applyFont="1" applyFill="1" applyBorder="1" applyAlignment="1">
      <alignment vertical="center" wrapText="1"/>
    </xf>
    <xf numFmtId="0" fontId="11" fillId="0" borderId="49" xfId="0" applyFont="1" applyBorder="1" applyAlignment="1" applyProtection="1">
      <alignment vertical="center"/>
      <protection locked="0"/>
    </xf>
    <xf numFmtId="0" fontId="11" fillId="0" borderId="36" xfId="0" applyFont="1" applyBorder="1" applyAlignment="1" applyProtection="1">
      <alignment vertical="center"/>
      <protection locked="0"/>
    </xf>
    <xf numFmtId="0" fontId="11" fillId="0" borderId="42" xfId="0" applyFont="1" applyBorder="1" applyAlignment="1" applyProtection="1">
      <alignment vertical="center"/>
      <protection locked="0"/>
    </xf>
    <xf numFmtId="0" fontId="11" fillId="0" borderId="49"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11" fillId="0" borderId="42" xfId="0" applyFont="1" applyBorder="1" applyAlignment="1" applyProtection="1">
      <alignment horizontal="left" vertical="center" wrapText="1"/>
      <protection locked="0"/>
    </xf>
    <xf numFmtId="0" fontId="12" fillId="0" borderId="0" xfId="0" applyFont="1" applyAlignment="1">
      <alignment horizontal="left" vertical="center"/>
    </xf>
    <xf numFmtId="0" fontId="25" fillId="2" borderId="46" xfId="0" applyFont="1" applyFill="1" applyBorder="1" applyAlignment="1">
      <alignment horizontal="center" vertical="center" wrapText="1"/>
    </xf>
    <xf numFmtId="0" fontId="25" fillId="2" borderId="47" xfId="0" applyFont="1" applyFill="1" applyBorder="1" applyAlignment="1">
      <alignment horizontal="center" vertical="center" wrapText="1"/>
    </xf>
    <xf numFmtId="0" fontId="2" fillId="0" borderId="0" xfId="0" applyFont="1" applyAlignment="1">
      <alignment vertical="top" wrapText="1"/>
    </xf>
    <xf numFmtId="0" fontId="11" fillId="6" borderId="5" xfId="0" applyFont="1" applyFill="1" applyBorder="1" applyAlignment="1">
      <alignment vertical="center" wrapText="1"/>
    </xf>
    <xf numFmtId="0" fontId="11" fillId="6" borderId="29" xfId="0" applyFont="1" applyFill="1" applyBorder="1" applyAlignment="1">
      <alignment vertical="center" wrapText="1"/>
    </xf>
    <xf numFmtId="0" fontId="11" fillId="6" borderId="50" xfId="0" applyFont="1" applyFill="1" applyBorder="1" applyAlignment="1">
      <alignment vertical="center" wrapText="1"/>
    </xf>
    <xf numFmtId="0" fontId="11" fillId="0" borderId="43" xfId="0" applyFont="1" applyBorder="1" applyAlignment="1" applyProtection="1">
      <alignment vertical="center"/>
      <protection locked="0"/>
    </xf>
    <xf numFmtId="0" fontId="11" fillId="0" borderId="29" xfId="0" applyFont="1" applyBorder="1" applyAlignment="1" applyProtection="1">
      <alignment vertical="center"/>
      <protection locked="0"/>
    </xf>
    <xf numFmtId="0" fontId="11" fillId="0" borderId="40" xfId="0" applyFont="1" applyBorder="1" applyAlignment="1" applyProtection="1">
      <alignment vertical="center"/>
      <protection locked="0"/>
    </xf>
    <xf numFmtId="0" fontId="8" fillId="0" borderId="0" xfId="0" applyFont="1" applyAlignment="1">
      <alignment horizontal="center"/>
    </xf>
    <xf numFmtId="0" fontId="9" fillId="0" borderId="0" xfId="0" applyFont="1" applyAlignment="1">
      <alignment horizontal="center"/>
    </xf>
    <xf numFmtId="0" fontId="10" fillId="6" borderId="7" xfId="0" applyFont="1" applyFill="1" applyBorder="1" applyAlignment="1">
      <alignment vertical="top" wrapText="1"/>
    </xf>
    <xf numFmtId="0" fontId="10" fillId="6" borderId="8" xfId="0" applyFont="1" applyFill="1" applyBorder="1" applyAlignment="1">
      <alignment vertical="top" wrapText="1"/>
    </xf>
    <xf numFmtId="0" fontId="10" fillId="6" borderId="9" xfId="0" applyFont="1" applyFill="1" applyBorder="1" applyAlignment="1">
      <alignment vertical="top" wrapText="1"/>
    </xf>
    <xf numFmtId="0" fontId="9" fillId="6" borderId="7" xfId="0" applyFont="1" applyFill="1" applyBorder="1" applyAlignment="1">
      <alignment vertical="top" wrapText="1"/>
    </xf>
    <xf numFmtId="0" fontId="9" fillId="6" borderId="8" xfId="0" applyFont="1" applyFill="1" applyBorder="1" applyAlignment="1">
      <alignment vertical="top" wrapText="1"/>
    </xf>
    <xf numFmtId="0" fontId="9" fillId="6" borderId="9" xfId="0" applyFont="1" applyFill="1" applyBorder="1" applyAlignment="1">
      <alignment vertical="top" wrapText="1"/>
    </xf>
    <xf numFmtId="0" fontId="5" fillId="0" borderId="0" xfId="0" applyFont="1" applyAlignment="1">
      <alignment horizontal="left" wrapText="1"/>
    </xf>
    <xf numFmtId="0" fontId="5" fillId="0" borderId="48" xfId="0" applyFont="1" applyBorder="1" applyAlignment="1">
      <alignment horizontal="left" wrapText="1"/>
    </xf>
    <xf numFmtId="0" fontId="2" fillId="0" borderId="33"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69" xfId="0" applyFont="1" applyBorder="1" applyAlignment="1" applyProtection="1">
      <alignment horizontal="center" vertical="center"/>
      <protection locked="0"/>
    </xf>
    <xf numFmtId="0" fontId="25" fillId="0" borderId="46" xfId="0" applyFont="1" applyBorder="1" applyAlignment="1" applyProtection="1">
      <alignment horizontal="left" vertical="center" wrapText="1"/>
      <protection locked="0"/>
    </xf>
    <xf numFmtId="0" fontId="25" fillId="0" borderId="68" xfId="0" applyFont="1" applyBorder="1" applyAlignment="1" applyProtection="1">
      <alignment horizontal="left" vertical="center" wrapText="1"/>
      <protection locked="0"/>
    </xf>
    <xf numFmtId="0" fontId="25" fillId="0" borderId="47" xfId="0" applyFont="1" applyBorder="1" applyAlignment="1" applyProtection="1">
      <alignment horizontal="left" vertical="center" wrapText="1"/>
      <protection locked="0"/>
    </xf>
    <xf numFmtId="0" fontId="2" fillId="0" borderId="46"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34" fillId="0" borderId="46" xfId="0" applyFont="1" applyBorder="1" applyAlignment="1" applyProtection="1">
      <alignment horizontal="center" vertical="center"/>
      <protection locked="0"/>
    </xf>
    <xf numFmtId="0" fontId="34" fillId="0" borderId="68" xfId="0" applyFont="1" applyBorder="1" applyAlignment="1" applyProtection="1">
      <alignment horizontal="center" vertical="center"/>
      <protection locked="0"/>
    </xf>
    <xf numFmtId="0" fontId="34" fillId="0" borderId="47" xfId="0" applyFont="1" applyBorder="1" applyAlignment="1" applyProtection="1">
      <alignment horizontal="center" vertical="center"/>
      <protection locked="0"/>
    </xf>
    <xf numFmtId="0" fontId="1" fillId="0" borderId="11" xfId="0" applyFont="1" applyBorder="1" applyAlignment="1" applyProtection="1">
      <alignment vertical="center" wrapText="1"/>
      <protection locked="0"/>
    </xf>
    <xf numFmtId="0" fontId="1" fillId="0" borderId="49" xfId="0" applyFont="1" applyBorder="1" applyAlignment="1" applyProtection="1">
      <alignment vertical="center"/>
      <protection locked="0"/>
    </xf>
    <xf numFmtId="0" fontId="25" fillId="2" borderId="36" xfId="0" applyFont="1" applyFill="1" applyBorder="1" applyAlignment="1">
      <alignment horizontal="center" vertical="center" wrapText="1"/>
    </xf>
    <xf numFmtId="0" fontId="25" fillId="2" borderId="35" xfId="0" applyFont="1" applyFill="1" applyBorder="1" applyAlignment="1">
      <alignment horizontal="center" vertical="center" wrapText="1"/>
    </xf>
    <xf numFmtId="0" fontId="25" fillId="2" borderId="42" xfId="0" applyFont="1" applyFill="1" applyBorder="1" applyAlignment="1">
      <alignment horizontal="center" vertical="center" wrapText="1"/>
    </xf>
    <xf numFmtId="0" fontId="2" fillId="8" borderId="4" xfId="0" applyFont="1" applyFill="1" applyBorder="1" applyAlignment="1">
      <alignment horizontal="justify" vertical="center" wrapText="1"/>
    </xf>
    <xf numFmtId="0" fontId="2" fillId="8" borderId="31" xfId="0" applyFont="1" applyFill="1" applyBorder="1" applyAlignment="1">
      <alignment horizontal="justify" vertical="center" wrapText="1"/>
    </xf>
    <xf numFmtId="0" fontId="2" fillId="8" borderId="39" xfId="0" applyFont="1" applyFill="1" applyBorder="1" applyAlignment="1">
      <alignment horizontal="justify" vertical="center" wrapText="1"/>
    </xf>
    <xf numFmtId="0" fontId="2" fillId="5" borderId="4" xfId="0" applyFont="1" applyFill="1" applyBorder="1" applyAlignment="1">
      <alignment horizontal="justify" vertical="top" wrapText="1"/>
    </xf>
    <xf numFmtId="0" fontId="2" fillId="5" borderId="31" xfId="0" applyFont="1" applyFill="1" applyBorder="1" applyAlignment="1">
      <alignment horizontal="justify" vertical="top" wrapText="1"/>
    </xf>
    <xf numFmtId="0" fontId="2" fillId="5" borderId="39" xfId="0" applyFont="1" applyFill="1" applyBorder="1" applyAlignment="1">
      <alignment horizontal="justify" vertical="top" wrapText="1"/>
    </xf>
    <xf numFmtId="0" fontId="2" fillId="9" borderId="4" xfId="0" applyFont="1" applyFill="1" applyBorder="1" applyAlignment="1">
      <alignment horizontal="justify" vertical="center" wrapText="1"/>
    </xf>
    <xf numFmtId="0" fontId="2" fillId="9" borderId="31" xfId="0" applyFont="1" applyFill="1" applyBorder="1" applyAlignment="1">
      <alignment horizontal="justify" vertical="center" wrapText="1"/>
    </xf>
    <xf numFmtId="0" fontId="2" fillId="9" borderId="39" xfId="0" applyFont="1" applyFill="1" applyBorder="1" applyAlignment="1">
      <alignment horizontal="justify" vertical="center" wrapText="1"/>
    </xf>
    <xf numFmtId="0" fontId="2" fillId="10" borderId="4" xfId="0" applyFont="1" applyFill="1" applyBorder="1" applyAlignment="1">
      <alignment horizontal="justify" vertical="center" wrapText="1"/>
    </xf>
    <xf numFmtId="0" fontId="2" fillId="10" borderId="31" xfId="0" applyFont="1" applyFill="1" applyBorder="1" applyAlignment="1">
      <alignment horizontal="justify" vertical="center" wrapText="1"/>
    </xf>
    <xf numFmtId="0" fontId="2" fillId="10" borderId="39" xfId="0" applyFont="1" applyFill="1" applyBorder="1" applyAlignment="1">
      <alignment horizontal="justify" vertical="center" wrapText="1"/>
    </xf>
    <xf numFmtId="0" fontId="27" fillId="0" borderId="12" xfId="0" applyFont="1" applyBorder="1" applyAlignment="1">
      <alignment vertical="center" wrapText="1"/>
    </xf>
    <xf numFmtId="3" fontId="27" fillId="0" borderId="11" xfId="0" applyNumberFormat="1" applyFont="1" applyBorder="1" applyAlignment="1">
      <alignment horizontal="center" vertical="center" wrapText="1"/>
    </xf>
    <xf numFmtId="0" fontId="27" fillId="0" borderId="11" xfId="0" applyFont="1" applyBorder="1" applyAlignment="1">
      <alignment horizontal="center" vertical="center" wrapText="1"/>
    </xf>
    <xf numFmtId="0" fontId="3" fillId="0" borderId="11" xfId="0" applyFont="1" applyBorder="1" applyAlignment="1">
      <alignment horizontal="center" vertical="top" wrapText="1"/>
    </xf>
    <xf numFmtId="0" fontId="27" fillId="0" borderId="11" xfId="0" applyFont="1" applyBorder="1" applyAlignment="1">
      <alignment horizontal="center" vertical="top" wrapText="1"/>
    </xf>
    <xf numFmtId="0" fontId="3" fillId="0" borderId="11" xfId="0" applyFont="1" applyBorder="1" applyAlignment="1">
      <alignment horizontal="center" vertical="center" wrapText="1"/>
    </xf>
    <xf numFmtId="0" fontId="27" fillId="0" borderId="15" xfId="0" applyFont="1" applyBorder="1" applyAlignment="1">
      <alignment vertical="center" wrapText="1"/>
    </xf>
    <xf numFmtId="0" fontId="2" fillId="6" borderId="52" xfId="0" applyFont="1" applyFill="1" applyBorder="1" applyAlignment="1">
      <alignment horizontal="center" vertical="center" wrapText="1"/>
    </xf>
    <xf numFmtId="0" fontId="2" fillId="6" borderId="53" xfId="0" applyFont="1" applyFill="1" applyBorder="1" applyAlignment="1">
      <alignment horizontal="center" vertical="center" wrapText="1"/>
    </xf>
    <xf numFmtId="0" fontId="2" fillId="6" borderId="54" xfId="0" applyFont="1" applyFill="1" applyBorder="1" applyAlignment="1">
      <alignment horizontal="center" vertical="center" wrapText="1"/>
    </xf>
    <xf numFmtId="0" fontId="2" fillId="6" borderId="55" xfId="0" applyFont="1" applyFill="1" applyBorder="1" applyAlignment="1">
      <alignment horizontal="center" vertical="center" wrapText="1"/>
    </xf>
    <xf numFmtId="0" fontId="27" fillId="0" borderId="14" xfId="0" applyFont="1" applyBorder="1" applyAlignment="1">
      <alignment horizontal="center" vertical="center" wrapText="1"/>
    </xf>
    <xf numFmtId="0" fontId="3" fillId="0" borderId="12" xfId="0" applyFont="1" applyBorder="1" applyAlignment="1">
      <alignment vertical="center" wrapText="1"/>
    </xf>
    <xf numFmtId="0" fontId="2" fillId="4" borderId="11" xfId="0" applyFont="1" applyFill="1" applyBorder="1" applyAlignment="1">
      <alignment horizontal="center" vertical="center" wrapText="1"/>
    </xf>
    <xf numFmtId="0" fontId="2" fillId="5" borderId="11" xfId="0" applyFont="1" applyFill="1" applyBorder="1" applyAlignment="1">
      <alignment horizontal="center" vertical="center" wrapText="1"/>
    </xf>
    <xf numFmtId="3" fontId="2" fillId="4" borderId="11" xfId="0" applyNumberFormat="1" applyFont="1" applyFill="1" applyBorder="1" applyAlignment="1">
      <alignment horizontal="center" vertical="center" wrapText="1"/>
    </xf>
    <xf numFmtId="3" fontId="2" fillId="5" borderId="11" xfId="0"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67"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67" xfId="0" applyFont="1" applyFill="1" applyBorder="1" applyAlignment="1">
      <alignment horizontal="center" vertical="center" wrapText="1"/>
    </xf>
    <xf numFmtId="0" fontId="2" fillId="6" borderId="8" xfId="0" applyFont="1" applyFill="1" applyBorder="1" applyAlignment="1">
      <alignment horizontal="center" vertical="top" wrapText="1"/>
    </xf>
    <xf numFmtId="0" fontId="2" fillId="4" borderId="14"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12" fillId="0" borderId="56" xfId="0" applyFont="1" applyBorder="1" applyAlignment="1">
      <alignment horizontal="justify"/>
    </xf>
    <xf numFmtId="0" fontId="11" fillId="3" borderId="57" xfId="0" applyFont="1" applyFill="1" applyBorder="1" applyAlignment="1">
      <alignment horizontal="center" vertical="top" wrapText="1"/>
    </xf>
    <xf numFmtId="0" fontId="11" fillId="3" borderId="58" xfId="0" applyFont="1" applyFill="1" applyBorder="1" applyAlignment="1">
      <alignment horizontal="center" vertical="top" wrapText="1"/>
    </xf>
    <xf numFmtId="0" fontId="11" fillId="3" borderId="59" xfId="0" applyFont="1" applyFill="1" applyBorder="1" applyAlignment="1">
      <alignment horizontal="center" vertical="top" wrapText="1"/>
    </xf>
    <xf numFmtId="3" fontId="11" fillId="4" borderId="57" xfId="0" applyNumberFormat="1" applyFont="1" applyFill="1" applyBorder="1" applyAlignment="1">
      <alignment horizontal="center" vertical="top" wrapText="1"/>
    </xf>
    <xf numFmtId="3" fontId="11" fillId="4" borderId="58" xfId="0" applyNumberFormat="1" applyFont="1" applyFill="1" applyBorder="1" applyAlignment="1">
      <alignment horizontal="center" vertical="top" wrapText="1"/>
    </xf>
    <xf numFmtId="3" fontId="11" fillId="4" borderId="59" xfId="0" applyNumberFormat="1" applyFont="1" applyFill="1" applyBorder="1" applyAlignment="1">
      <alignment horizontal="center" vertical="top" wrapText="1"/>
    </xf>
    <xf numFmtId="3" fontId="11" fillId="5" borderId="60" xfId="0" applyNumberFormat="1" applyFont="1" applyFill="1" applyBorder="1" applyAlignment="1">
      <alignment horizontal="justify" vertical="top" wrapText="1"/>
    </xf>
    <xf numFmtId="3" fontId="11" fillId="5" borderId="61" xfId="0" applyNumberFormat="1" applyFont="1" applyFill="1" applyBorder="1" applyAlignment="1">
      <alignment horizontal="justify" vertical="top" wrapText="1"/>
    </xf>
    <xf numFmtId="3" fontId="11" fillId="5" borderId="62" xfId="0" applyNumberFormat="1" applyFont="1" applyFill="1" applyBorder="1" applyAlignment="1">
      <alignment horizontal="justify" vertical="top" wrapText="1"/>
    </xf>
    <xf numFmtId="0" fontId="11" fillId="4" borderId="57" xfId="0" applyFont="1" applyFill="1" applyBorder="1" applyAlignment="1">
      <alignment horizontal="center" vertical="top" wrapText="1"/>
    </xf>
    <xf numFmtId="0" fontId="11" fillId="4" borderId="59" xfId="0" applyFont="1" applyFill="1" applyBorder="1" applyAlignment="1">
      <alignment horizontal="center" vertical="top" wrapText="1"/>
    </xf>
    <xf numFmtId="0" fontId="11" fillId="5" borderId="60" xfId="0" applyFont="1" applyFill="1" applyBorder="1" applyAlignment="1">
      <alignment horizontal="center" vertical="top" wrapText="1"/>
    </xf>
    <xf numFmtId="0" fontId="11" fillId="5" borderId="62" xfId="0" applyFont="1" applyFill="1" applyBorder="1" applyAlignment="1">
      <alignment horizontal="center" vertical="top" wrapText="1"/>
    </xf>
    <xf numFmtId="0" fontId="2" fillId="3" borderId="63" xfId="0" applyFont="1" applyFill="1" applyBorder="1" applyAlignment="1">
      <alignment horizontal="center" vertical="top" wrapText="1"/>
    </xf>
    <xf numFmtId="0" fontId="2" fillId="3" borderId="64" xfId="0" applyFont="1" applyFill="1" applyBorder="1" applyAlignment="1">
      <alignment horizontal="center" vertical="top" wrapText="1"/>
    </xf>
    <xf numFmtId="0" fontId="11" fillId="4" borderId="58" xfId="0" applyFont="1" applyFill="1" applyBorder="1" applyAlignment="1">
      <alignment horizontal="center" vertical="top" wrapText="1"/>
    </xf>
    <xf numFmtId="0" fontId="11" fillId="5" borderId="61" xfId="0" applyFont="1" applyFill="1" applyBorder="1" applyAlignment="1">
      <alignment horizontal="center" vertical="top" wrapText="1"/>
    </xf>
    <xf numFmtId="0" fontId="16" fillId="0" borderId="0" xfId="0" applyFont="1" applyAlignment="1">
      <alignment horizontal="justify"/>
    </xf>
    <xf numFmtId="0" fontId="20" fillId="0" borderId="29" xfId="0" applyFont="1" applyBorder="1" applyAlignment="1">
      <alignment horizontal="justify"/>
    </xf>
    <xf numFmtId="0" fontId="20" fillId="0" borderId="28" xfId="0" applyFont="1" applyBorder="1" applyAlignment="1">
      <alignment horizontal="justify"/>
    </xf>
    <xf numFmtId="0" fontId="20" fillId="0" borderId="0" xfId="0" applyFont="1" applyAlignment="1">
      <alignment horizontal="justify"/>
    </xf>
    <xf numFmtId="0" fontId="22" fillId="0" borderId="28" xfId="0" applyFont="1" applyBorder="1" applyAlignment="1">
      <alignment horizontal="justify"/>
    </xf>
    <xf numFmtId="0" fontId="22" fillId="0" borderId="0" xfId="0" applyFont="1" applyAlignment="1">
      <alignment horizontal="justify"/>
    </xf>
    <xf numFmtId="0" fontId="18" fillId="0" borderId="0" xfId="0" applyFont="1" applyAlignment="1">
      <alignment horizontal="justify"/>
    </xf>
    <xf numFmtId="0" fontId="20" fillId="3" borderId="65" xfId="0" applyFont="1" applyFill="1" applyBorder="1" applyAlignment="1">
      <alignment horizontal="center" vertical="top" wrapText="1"/>
    </xf>
    <xf numFmtId="0" fontId="20" fillId="3" borderId="66" xfId="0" applyFont="1" applyFill="1" applyBorder="1" applyAlignment="1">
      <alignment horizontal="center" vertical="top" wrapText="1"/>
    </xf>
    <xf numFmtId="0" fontId="20" fillId="3" borderId="64" xfId="0" applyFont="1" applyFill="1" applyBorder="1" applyAlignment="1">
      <alignment horizontal="center" vertical="top" wrapText="1"/>
    </xf>
    <xf numFmtId="0" fontId="30" fillId="0" borderId="7"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3" xfId="0" applyFont="1" applyBorder="1" applyAlignment="1">
      <alignment horizontal="center" vertical="center" wrapText="1"/>
    </xf>
    <xf numFmtId="0" fontId="25" fillId="2" borderId="36" xfId="2" applyFont="1" applyFill="1" applyBorder="1" applyAlignment="1">
      <alignment horizontal="center" vertical="center" wrapText="1"/>
    </xf>
    <xf numFmtId="0" fontId="25" fillId="2" borderId="35" xfId="2" applyFont="1" applyFill="1" applyBorder="1" applyAlignment="1">
      <alignment horizontal="center" vertical="center" wrapText="1"/>
    </xf>
    <xf numFmtId="0" fontId="1" fillId="2" borderId="13" xfId="2" applyFill="1" applyBorder="1" applyAlignment="1">
      <alignment horizontal="center" vertical="center" wrapText="1"/>
    </xf>
    <xf numFmtId="0" fontId="1" fillId="2" borderId="14" xfId="2" applyFill="1" applyBorder="1" applyAlignment="1">
      <alignment horizontal="center" vertical="center" wrapText="1"/>
    </xf>
    <xf numFmtId="0" fontId="1" fillId="2" borderId="15" xfId="2" applyFill="1" applyBorder="1" applyAlignment="1">
      <alignment horizontal="center" vertical="center" wrapText="1"/>
    </xf>
    <xf numFmtId="0" fontId="25" fillId="2" borderId="42" xfId="2" applyFont="1" applyFill="1" applyBorder="1" applyAlignment="1">
      <alignment horizontal="center" vertical="center" wrapText="1"/>
    </xf>
    <xf numFmtId="164" fontId="29" fillId="0" borderId="47" xfId="1" applyNumberFormat="1" applyFont="1" applyBorder="1" applyAlignment="1">
      <alignment horizontal="center" vertical="center"/>
    </xf>
    <xf numFmtId="0" fontId="5" fillId="0" borderId="30" xfId="0" applyFont="1" applyBorder="1" applyAlignment="1" applyProtection="1">
      <alignment vertical="center" wrapText="1"/>
      <protection locked="0"/>
    </xf>
  </cellXfs>
  <cellStyles count="3">
    <cellStyle name="Normální" xfId="0" builtinId="0"/>
    <cellStyle name="Normální 2" xfId="2" xr:uid="{00000000-0005-0000-0000-000001000000}"/>
    <cellStyle name="Procenta" xfId="1" builtinId="5"/>
  </cellStyles>
  <dxfs count="104">
    <dxf>
      <fill>
        <patternFill>
          <bgColor theme="0"/>
        </patternFill>
      </fill>
    </dxf>
    <dxf>
      <fill>
        <patternFill>
          <bgColor theme="0"/>
        </patternFill>
      </fill>
    </dxf>
    <dxf>
      <fill>
        <patternFill>
          <bgColor theme="0"/>
        </patternFill>
      </fill>
    </dxf>
    <dxf>
      <fill>
        <patternFill>
          <bgColor indexed="42"/>
        </patternFill>
      </fill>
    </dxf>
    <dxf>
      <fill>
        <patternFill>
          <bgColor indexed="10"/>
        </patternFill>
      </fill>
    </dxf>
    <dxf>
      <fill>
        <patternFill>
          <bgColor indexed="45"/>
        </patternFill>
      </fill>
    </dxf>
    <dxf>
      <fill>
        <patternFill>
          <bgColor theme="0"/>
        </patternFill>
      </fill>
    </dxf>
    <dxf>
      <fill>
        <patternFill>
          <bgColor theme="0"/>
        </patternFill>
      </fill>
    </dxf>
    <dxf>
      <fill>
        <patternFill>
          <bgColor theme="0"/>
        </patternFill>
      </fill>
    </dxf>
    <dxf>
      <fill>
        <patternFill>
          <bgColor indexed="42"/>
        </patternFill>
      </fill>
    </dxf>
    <dxf>
      <fill>
        <patternFill>
          <bgColor indexed="10"/>
        </patternFill>
      </fill>
    </dxf>
    <dxf>
      <fill>
        <patternFill>
          <bgColor indexed="45"/>
        </patternFill>
      </fill>
    </dxf>
    <dxf>
      <fill>
        <patternFill>
          <bgColor theme="0"/>
        </patternFill>
      </fill>
    </dxf>
    <dxf>
      <fill>
        <patternFill>
          <bgColor theme="0"/>
        </patternFill>
      </fill>
    </dxf>
    <dxf>
      <fill>
        <patternFill>
          <bgColor theme="0"/>
        </patternFill>
      </fill>
    </dxf>
    <dxf>
      <fill>
        <patternFill>
          <bgColor indexed="42"/>
        </patternFill>
      </fill>
    </dxf>
    <dxf>
      <fill>
        <patternFill>
          <bgColor indexed="10"/>
        </patternFill>
      </fill>
    </dxf>
    <dxf>
      <fill>
        <patternFill>
          <bgColor indexed="45"/>
        </patternFill>
      </fill>
    </dxf>
    <dxf>
      <fill>
        <patternFill>
          <bgColor theme="0"/>
        </patternFill>
      </fill>
    </dxf>
    <dxf>
      <fill>
        <patternFill>
          <bgColor theme="0"/>
        </patternFill>
      </fill>
    </dxf>
    <dxf>
      <fill>
        <patternFill>
          <bgColor theme="0"/>
        </patternFill>
      </fill>
    </dxf>
    <dxf>
      <fill>
        <patternFill>
          <bgColor indexed="10"/>
        </patternFill>
      </fill>
    </dxf>
    <dxf>
      <fill>
        <patternFill>
          <bgColor indexed="42"/>
        </patternFill>
      </fill>
    </dxf>
    <dxf>
      <fill>
        <patternFill>
          <bgColor indexed="42"/>
        </patternFill>
      </fill>
    </dxf>
    <dxf>
      <fill>
        <patternFill>
          <bgColor indexed="10"/>
        </patternFill>
      </fill>
    </dxf>
    <dxf>
      <fill>
        <patternFill>
          <bgColor indexed="45"/>
        </patternFill>
      </fill>
    </dxf>
    <dxf>
      <fill>
        <patternFill>
          <bgColor indexed="42"/>
        </patternFill>
      </fill>
    </dxf>
    <dxf>
      <fill>
        <patternFill>
          <bgColor indexed="10"/>
        </patternFill>
      </fill>
    </dxf>
    <dxf>
      <fill>
        <patternFill>
          <bgColor indexed="45"/>
        </patternFill>
      </fill>
    </dxf>
    <dxf>
      <fill>
        <patternFill>
          <bgColor indexed="53"/>
        </patternFill>
      </fill>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ill>
        <patternFill>
          <bgColor indexed="10"/>
        </patternFill>
      </fill>
    </dxf>
    <dxf>
      <fill>
        <patternFill>
          <bgColor indexed="42"/>
        </patternFill>
      </fill>
    </dxf>
    <dxf>
      <fill>
        <patternFill>
          <bgColor indexed="42"/>
        </patternFill>
      </fill>
    </dxf>
    <dxf>
      <fill>
        <patternFill>
          <bgColor indexed="10"/>
        </patternFill>
      </fill>
    </dxf>
    <dxf>
      <fill>
        <patternFill>
          <bgColor indexed="45"/>
        </patternFill>
      </fill>
    </dxf>
    <dxf>
      <fill>
        <patternFill>
          <bgColor indexed="53"/>
        </patternFill>
      </fill>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ill>
        <patternFill>
          <bgColor indexed="10"/>
        </patternFill>
      </fill>
    </dxf>
    <dxf>
      <fill>
        <patternFill>
          <bgColor indexed="42"/>
        </patternFill>
      </fill>
    </dxf>
    <dxf>
      <fill>
        <patternFill>
          <bgColor indexed="42"/>
        </patternFill>
      </fill>
    </dxf>
    <dxf>
      <fill>
        <patternFill>
          <bgColor indexed="10"/>
        </patternFill>
      </fill>
    </dxf>
    <dxf>
      <fill>
        <patternFill>
          <bgColor indexed="45"/>
        </patternFill>
      </fill>
    </dxf>
    <dxf>
      <fill>
        <patternFill>
          <bgColor indexed="53"/>
        </patternFill>
      </fill>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ill>
        <patternFill>
          <bgColor indexed="10"/>
        </patternFill>
      </fill>
    </dxf>
    <dxf>
      <fill>
        <patternFill>
          <bgColor indexed="42"/>
        </patternFill>
      </fill>
    </dxf>
    <dxf>
      <fill>
        <patternFill>
          <bgColor indexed="42"/>
        </patternFill>
      </fill>
    </dxf>
    <dxf>
      <fill>
        <patternFill>
          <bgColor indexed="10"/>
        </patternFill>
      </fill>
    </dxf>
    <dxf>
      <fill>
        <patternFill>
          <bgColor indexed="45"/>
        </patternFill>
      </fill>
    </dxf>
    <dxf>
      <fill>
        <patternFill>
          <bgColor indexed="53"/>
        </patternFill>
      </fill>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712304</xdr:colOff>
      <xdr:row>16</xdr:row>
      <xdr:rowOff>74543</xdr:rowOff>
    </xdr:from>
    <xdr:to>
      <xdr:col>5</xdr:col>
      <xdr:colOff>99391</xdr:colOff>
      <xdr:row>16</xdr:row>
      <xdr:rowOff>190500</xdr:rowOff>
    </xdr:to>
    <xdr:cxnSp macro="">
      <xdr:nvCxnSpPr>
        <xdr:cNvPr id="3" name="Přímá spojnice se šipkou 2">
          <a:extLst>
            <a:ext uri="{FF2B5EF4-FFF2-40B4-BE49-F238E27FC236}">
              <a16:creationId xmlns:a16="http://schemas.microsoft.com/office/drawing/2014/main" id="{00000000-0008-0000-0100-000003000000}"/>
            </a:ext>
          </a:extLst>
        </xdr:cNvPr>
        <xdr:cNvCxnSpPr/>
      </xdr:nvCxnSpPr>
      <xdr:spPr>
        <a:xfrm>
          <a:off x="3652630" y="4696239"/>
          <a:ext cx="803413" cy="11595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993912</xdr:colOff>
      <xdr:row>17</xdr:row>
      <xdr:rowOff>231913</xdr:rowOff>
    </xdr:from>
    <xdr:to>
      <xdr:col>6</xdr:col>
      <xdr:colOff>74544</xdr:colOff>
      <xdr:row>17</xdr:row>
      <xdr:rowOff>331304</xdr:rowOff>
    </xdr:to>
    <xdr:cxnSp macro="">
      <xdr:nvCxnSpPr>
        <xdr:cNvPr id="4" name="Přímá spojnice se šipkou 3">
          <a:extLst>
            <a:ext uri="{FF2B5EF4-FFF2-40B4-BE49-F238E27FC236}">
              <a16:creationId xmlns:a16="http://schemas.microsoft.com/office/drawing/2014/main" id="{00000000-0008-0000-0100-000004000000}"/>
            </a:ext>
          </a:extLst>
        </xdr:cNvPr>
        <xdr:cNvCxnSpPr/>
      </xdr:nvCxnSpPr>
      <xdr:spPr>
        <a:xfrm flipV="1">
          <a:off x="3934238" y="5234609"/>
          <a:ext cx="811697" cy="9939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8281</xdr:colOff>
      <xdr:row>20</xdr:row>
      <xdr:rowOff>662608</xdr:rowOff>
    </xdr:from>
    <xdr:to>
      <xdr:col>6</xdr:col>
      <xdr:colOff>149087</xdr:colOff>
      <xdr:row>20</xdr:row>
      <xdr:rowOff>993913</xdr:rowOff>
    </xdr:to>
    <xdr:cxnSp macro="">
      <xdr:nvCxnSpPr>
        <xdr:cNvPr id="6" name="Přímá spojnice se šipkou 5">
          <a:extLst>
            <a:ext uri="{FF2B5EF4-FFF2-40B4-BE49-F238E27FC236}">
              <a16:creationId xmlns:a16="http://schemas.microsoft.com/office/drawing/2014/main" id="{00000000-0008-0000-0100-000006000000}"/>
            </a:ext>
          </a:extLst>
        </xdr:cNvPr>
        <xdr:cNvCxnSpPr/>
      </xdr:nvCxnSpPr>
      <xdr:spPr>
        <a:xfrm flipV="1">
          <a:off x="4050194" y="6998804"/>
          <a:ext cx="770284" cy="33130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795129</xdr:colOff>
      <xdr:row>20</xdr:row>
      <xdr:rowOff>107674</xdr:rowOff>
    </xdr:from>
    <xdr:to>
      <xdr:col>5</xdr:col>
      <xdr:colOff>91109</xdr:colOff>
      <xdr:row>20</xdr:row>
      <xdr:rowOff>546652</xdr:rowOff>
    </xdr:to>
    <xdr:cxnSp macro="">
      <xdr:nvCxnSpPr>
        <xdr:cNvPr id="8" name="Přímá spojnice se šipkou 7">
          <a:extLst>
            <a:ext uri="{FF2B5EF4-FFF2-40B4-BE49-F238E27FC236}">
              <a16:creationId xmlns:a16="http://schemas.microsoft.com/office/drawing/2014/main" id="{00000000-0008-0000-0100-000008000000}"/>
            </a:ext>
          </a:extLst>
        </xdr:cNvPr>
        <xdr:cNvCxnSpPr/>
      </xdr:nvCxnSpPr>
      <xdr:spPr>
        <a:xfrm>
          <a:off x="3735455" y="6443870"/>
          <a:ext cx="712306" cy="438978"/>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273326</xdr:colOff>
      <xdr:row>20</xdr:row>
      <xdr:rowOff>372717</xdr:rowOff>
    </xdr:from>
    <xdr:to>
      <xdr:col>9</xdr:col>
      <xdr:colOff>57979</xdr:colOff>
      <xdr:row>20</xdr:row>
      <xdr:rowOff>745434</xdr:rowOff>
    </xdr:to>
    <xdr:sp macro="" textlink="">
      <xdr:nvSpPr>
        <xdr:cNvPr id="10" name="Ovál 9">
          <a:extLst>
            <a:ext uri="{FF2B5EF4-FFF2-40B4-BE49-F238E27FC236}">
              <a16:creationId xmlns:a16="http://schemas.microsoft.com/office/drawing/2014/main" id="{00000000-0008-0000-0100-00000A000000}"/>
            </a:ext>
          </a:extLst>
        </xdr:cNvPr>
        <xdr:cNvSpPr/>
      </xdr:nvSpPr>
      <xdr:spPr>
        <a:xfrm>
          <a:off x="4944717" y="6708913"/>
          <a:ext cx="902805" cy="372717"/>
        </a:xfrm>
        <a:prstGeom prst="ellipse">
          <a:avLst/>
        </a:prstGeom>
        <a:solidFill>
          <a:srgbClr val="FF0000">
            <a:alpha val="2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6</xdr:col>
      <xdr:colOff>256760</xdr:colOff>
      <xdr:row>16</xdr:row>
      <xdr:rowOff>99390</xdr:rowOff>
    </xdr:from>
    <xdr:to>
      <xdr:col>9</xdr:col>
      <xdr:colOff>41413</xdr:colOff>
      <xdr:row>16</xdr:row>
      <xdr:rowOff>472107</xdr:rowOff>
    </xdr:to>
    <xdr:sp macro="" textlink="">
      <xdr:nvSpPr>
        <xdr:cNvPr id="11" name="Ovál 10">
          <a:extLst>
            <a:ext uri="{FF2B5EF4-FFF2-40B4-BE49-F238E27FC236}">
              <a16:creationId xmlns:a16="http://schemas.microsoft.com/office/drawing/2014/main" id="{00000000-0008-0000-0100-00000B000000}"/>
            </a:ext>
          </a:extLst>
        </xdr:cNvPr>
        <xdr:cNvSpPr/>
      </xdr:nvSpPr>
      <xdr:spPr>
        <a:xfrm>
          <a:off x="4928151" y="4721086"/>
          <a:ext cx="902805" cy="372717"/>
        </a:xfrm>
        <a:prstGeom prst="ellipse">
          <a:avLst/>
        </a:prstGeom>
        <a:solidFill>
          <a:srgbClr val="FF0000">
            <a:alpha val="2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6</xdr:col>
      <xdr:colOff>289891</xdr:colOff>
      <xdr:row>17</xdr:row>
      <xdr:rowOff>41412</xdr:rowOff>
    </xdr:from>
    <xdr:to>
      <xdr:col>9</xdr:col>
      <xdr:colOff>74544</xdr:colOff>
      <xdr:row>17</xdr:row>
      <xdr:rowOff>414129</xdr:rowOff>
    </xdr:to>
    <xdr:sp macro="" textlink="">
      <xdr:nvSpPr>
        <xdr:cNvPr id="12" name="Ovál 11">
          <a:extLst>
            <a:ext uri="{FF2B5EF4-FFF2-40B4-BE49-F238E27FC236}">
              <a16:creationId xmlns:a16="http://schemas.microsoft.com/office/drawing/2014/main" id="{00000000-0008-0000-0100-00000C000000}"/>
            </a:ext>
          </a:extLst>
        </xdr:cNvPr>
        <xdr:cNvSpPr/>
      </xdr:nvSpPr>
      <xdr:spPr>
        <a:xfrm>
          <a:off x="4961282" y="5044108"/>
          <a:ext cx="902805" cy="372717"/>
        </a:xfrm>
        <a:prstGeom prst="ellipse">
          <a:avLst/>
        </a:prstGeom>
        <a:solidFill>
          <a:srgbClr val="FF0000">
            <a:alpha val="2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8</xdr:col>
      <xdr:colOff>373026</xdr:colOff>
      <xdr:row>16</xdr:row>
      <xdr:rowOff>149087</xdr:rowOff>
    </xdr:from>
    <xdr:to>
      <xdr:col>13</xdr:col>
      <xdr:colOff>8283</xdr:colOff>
      <xdr:row>16</xdr:row>
      <xdr:rowOff>153973</xdr:rowOff>
    </xdr:to>
    <xdr:cxnSp macro="">
      <xdr:nvCxnSpPr>
        <xdr:cNvPr id="13" name="Přímá spojnice se šipkou 12">
          <a:extLst>
            <a:ext uri="{FF2B5EF4-FFF2-40B4-BE49-F238E27FC236}">
              <a16:creationId xmlns:a16="http://schemas.microsoft.com/office/drawing/2014/main" id="{00000000-0008-0000-0100-00000D000000}"/>
            </a:ext>
          </a:extLst>
        </xdr:cNvPr>
        <xdr:cNvCxnSpPr>
          <a:endCxn id="11" idx="7"/>
        </xdr:cNvCxnSpPr>
      </xdr:nvCxnSpPr>
      <xdr:spPr>
        <a:xfrm flipH="1">
          <a:off x="5698743" y="4770783"/>
          <a:ext cx="2310540" cy="4886"/>
        </a:xfrm>
        <a:prstGeom prst="straightConnector1">
          <a:avLst/>
        </a:prstGeom>
        <a:ln w="57150">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373026</xdr:colOff>
      <xdr:row>17</xdr:row>
      <xdr:rowOff>82826</xdr:rowOff>
    </xdr:from>
    <xdr:to>
      <xdr:col>13</xdr:col>
      <xdr:colOff>8283</xdr:colOff>
      <xdr:row>17</xdr:row>
      <xdr:rowOff>87712</xdr:rowOff>
    </xdr:to>
    <xdr:cxnSp macro="">
      <xdr:nvCxnSpPr>
        <xdr:cNvPr id="16" name="Přímá spojnice se šipkou 15">
          <a:extLst>
            <a:ext uri="{FF2B5EF4-FFF2-40B4-BE49-F238E27FC236}">
              <a16:creationId xmlns:a16="http://schemas.microsoft.com/office/drawing/2014/main" id="{00000000-0008-0000-0100-000010000000}"/>
            </a:ext>
          </a:extLst>
        </xdr:cNvPr>
        <xdr:cNvCxnSpPr/>
      </xdr:nvCxnSpPr>
      <xdr:spPr>
        <a:xfrm flipH="1">
          <a:off x="5698743" y="5292587"/>
          <a:ext cx="2310540" cy="4886"/>
        </a:xfrm>
        <a:prstGeom prst="straightConnector1">
          <a:avLst/>
        </a:prstGeom>
        <a:ln w="57150">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373026</xdr:colOff>
      <xdr:row>20</xdr:row>
      <xdr:rowOff>364434</xdr:rowOff>
    </xdr:from>
    <xdr:to>
      <xdr:col>13</xdr:col>
      <xdr:colOff>8283</xdr:colOff>
      <xdr:row>20</xdr:row>
      <xdr:rowOff>369320</xdr:rowOff>
    </xdr:to>
    <xdr:cxnSp macro="">
      <xdr:nvCxnSpPr>
        <xdr:cNvPr id="17" name="Přímá spojnice se šipkou 16">
          <a:extLst>
            <a:ext uri="{FF2B5EF4-FFF2-40B4-BE49-F238E27FC236}">
              <a16:creationId xmlns:a16="http://schemas.microsoft.com/office/drawing/2014/main" id="{00000000-0008-0000-0100-000011000000}"/>
            </a:ext>
          </a:extLst>
        </xdr:cNvPr>
        <xdr:cNvCxnSpPr/>
      </xdr:nvCxnSpPr>
      <xdr:spPr>
        <a:xfrm flipH="1">
          <a:off x="5698743" y="6907695"/>
          <a:ext cx="2310540" cy="4886"/>
        </a:xfrm>
        <a:prstGeom prst="straightConnector1">
          <a:avLst/>
        </a:prstGeom>
        <a:ln w="57150">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sheetPr>
  <dimension ref="A1:T38"/>
  <sheetViews>
    <sheetView showGridLines="0" view="pageBreakPreview" zoomScale="115" zoomScaleNormal="115" workbookViewId="0">
      <selection activeCell="A15" sqref="A15"/>
    </sheetView>
  </sheetViews>
  <sheetFormatPr defaultColWidth="9.1796875" defaultRowHeight="12.5" x14ac:dyDescent="0.25"/>
  <cols>
    <col min="1" max="1" width="26.7265625" style="158" customWidth="1"/>
    <col min="2" max="2" width="9.1796875" style="158"/>
    <col min="3" max="3" width="8.1796875" style="158" customWidth="1"/>
    <col min="4" max="4" width="16.54296875" style="158" customWidth="1"/>
    <col min="5" max="7" width="4.7265625" style="158" customWidth="1"/>
    <col min="8" max="8" width="5.1796875" style="158" customWidth="1"/>
    <col min="9" max="9" width="7" style="158" customWidth="1"/>
    <col min="10" max="10" width="8.453125" style="158" customWidth="1"/>
    <col min="11" max="11" width="8.26953125" style="158" customWidth="1"/>
    <col min="12" max="13" width="8.1796875" style="158" customWidth="1"/>
    <col min="14" max="14" width="22.26953125" style="158" customWidth="1"/>
    <col min="15" max="16384" width="9.1796875" style="158"/>
  </cols>
  <sheetData>
    <row r="1" spans="1:20" ht="32.5" x14ac:dyDescent="0.65">
      <c r="A1" s="295" t="s">
        <v>40</v>
      </c>
      <c r="B1" s="295"/>
      <c r="C1" s="295"/>
      <c r="D1" s="295"/>
      <c r="E1" s="295"/>
      <c r="F1" s="295"/>
      <c r="G1" s="295"/>
      <c r="H1" s="295"/>
      <c r="I1" s="295"/>
      <c r="J1" s="295"/>
      <c r="K1" s="295"/>
      <c r="L1" s="295"/>
      <c r="M1" s="295"/>
      <c r="N1" s="295"/>
    </row>
    <row r="2" spans="1:20" x14ac:dyDescent="0.25">
      <c r="A2" s="296" t="s">
        <v>41</v>
      </c>
      <c r="B2" s="296"/>
      <c r="C2" s="296"/>
      <c r="D2" s="296"/>
      <c r="E2" s="296"/>
      <c r="F2" s="296"/>
      <c r="G2" s="296"/>
      <c r="H2" s="296"/>
      <c r="I2" s="296"/>
      <c r="J2" s="296"/>
      <c r="K2" s="296"/>
      <c r="L2" s="296"/>
      <c r="M2" s="296"/>
      <c r="N2" s="296"/>
    </row>
    <row r="3" spans="1:20" ht="13" thickBot="1" x14ac:dyDescent="0.3">
      <c r="A3" s="159"/>
      <c r="B3" s="159"/>
      <c r="C3" s="159"/>
      <c r="D3" s="159"/>
      <c r="E3" s="159"/>
      <c r="F3" s="159"/>
      <c r="G3" s="159"/>
      <c r="H3" s="159"/>
      <c r="I3" s="159"/>
      <c r="J3" s="159"/>
      <c r="K3" s="159"/>
      <c r="L3" s="159"/>
      <c r="M3" s="159"/>
      <c r="N3" s="159"/>
    </row>
    <row r="4" spans="1:20" ht="18" customHeight="1" x14ac:dyDescent="0.25">
      <c r="A4" s="297" t="s">
        <v>46</v>
      </c>
      <c r="B4" s="298"/>
      <c r="C4" s="298"/>
      <c r="D4" s="298"/>
      <c r="E4" s="298"/>
      <c r="F4" s="299"/>
      <c r="H4" s="300" t="s">
        <v>51</v>
      </c>
      <c r="I4" s="301"/>
      <c r="J4" s="301"/>
      <c r="K4" s="301"/>
      <c r="L4" s="301"/>
      <c r="M4" s="301"/>
      <c r="N4" s="302"/>
      <c r="P4" s="158" t="s">
        <v>305</v>
      </c>
    </row>
    <row r="5" spans="1:20" ht="20.149999999999999" customHeight="1" x14ac:dyDescent="0.25">
      <c r="A5" s="160" t="s">
        <v>47</v>
      </c>
      <c r="B5" s="274"/>
      <c r="C5" s="274"/>
      <c r="D5" s="274"/>
      <c r="E5" s="274"/>
      <c r="F5" s="275"/>
      <c r="G5" s="161"/>
      <c r="H5" s="289" t="s">
        <v>42</v>
      </c>
      <c r="I5" s="290"/>
      <c r="J5" s="291"/>
      <c r="K5" s="292">
        <f>B5</f>
        <v>0</v>
      </c>
      <c r="L5" s="293"/>
      <c r="M5" s="293"/>
      <c r="N5" s="294"/>
      <c r="P5" s="288" t="s">
        <v>306</v>
      </c>
      <c r="Q5" s="288"/>
      <c r="R5" s="288"/>
      <c r="S5" s="288"/>
      <c r="T5" s="288"/>
    </row>
    <row r="6" spans="1:20" ht="20.149999999999999" customHeight="1" x14ac:dyDescent="0.25">
      <c r="A6" s="160" t="s">
        <v>48</v>
      </c>
      <c r="B6" s="274"/>
      <c r="C6" s="274"/>
      <c r="D6" s="274"/>
      <c r="E6" s="274"/>
      <c r="F6" s="275"/>
      <c r="G6" s="161"/>
      <c r="H6" s="289" t="s">
        <v>43</v>
      </c>
      <c r="I6" s="290"/>
      <c r="J6" s="291"/>
      <c r="K6" s="292">
        <f>B6</f>
        <v>0</v>
      </c>
      <c r="L6" s="293"/>
      <c r="M6" s="293"/>
      <c r="N6" s="294"/>
      <c r="P6" s="288"/>
      <c r="Q6" s="288"/>
      <c r="R6" s="288"/>
      <c r="S6" s="288"/>
      <c r="T6" s="288"/>
    </row>
    <row r="7" spans="1:20" ht="20.149999999999999" customHeight="1" x14ac:dyDescent="0.25">
      <c r="A7" s="160" t="s">
        <v>44</v>
      </c>
      <c r="B7" s="274"/>
      <c r="C7" s="274"/>
      <c r="D7" s="274"/>
      <c r="E7" s="274"/>
      <c r="F7" s="275"/>
      <c r="G7" s="161"/>
      <c r="H7" s="289" t="s">
        <v>44</v>
      </c>
      <c r="I7" s="290"/>
      <c r="J7" s="291"/>
      <c r="K7" s="292">
        <f>B7</f>
        <v>0</v>
      </c>
      <c r="L7" s="293"/>
      <c r="M7" s="293"/>
      <c r="N7" s="294"/>
      <c r="P7" s="288"/>
      <c r="Q7" s="288"/>
      <c r="R7" s="288"/>
      <c r="S7" s="288"/>
      <c r="T7" s="288"/>
    </row>
    <row r="8" spans="1:20" ht="20.149999999999999" customHeight="1" thickBot="1" x14ac:dyDescent="0.3">
      <c r="A8" s="160" t="s">
        <v>49</v>
      </c>
      <c r="B8" s="274"/>
      <c r="C8" s="274"/>
      <c r="D8" s="274"/>
      <c r="E8" s="274"/>
      <c r="F8" s="275"/>
      <c r="G8" s="161"/>
      <c r="H8" s="276" t="s">
        <v>45</v>
      </c>
      <c r="I8" s="277"/>
      <c r="J8" s="278"/>
      <c r="K8" s="279"/>
      <c r="L8" s="280"/>
      <c r="M8" s="280"/>
      <c r="N8" s="281"/>
    </row>
    <row r="9" spans="1:20" ht="20.149999999999999" customHeight="1" thickBot="1" x14ac:dyDescent="0.3">
      <c r="A9" s="162" t="s">
        <v>50</v>
      </c>
      <c r="B9" s="282"/>
      <c r="C9" s="283"/>
      <c r="D9" s="283"/>
      <c r="E9" s="283"/>
      <c r="F9" s="284"/>
      <c r="G9" s="161"/>
      <c r="H9" s="161"/>
      <c r="I9" s="161"/>
      <c r="J9" s="161"/>
      <c r="K9" s="161"/>
      <c r="L9" s="161"/>
      <c r="M9" s="161"/>
      <c r="N9" s="161"/>
    </row>
    <row r="10" spans="1:20" ht="16.5" customHeight="1" x14ac:dyDescent="0.25">
      <c r="C10" s="163"/>
      <c r="D10" s="163"/>
      <c r="E10" s="163"/>
      <c r="F10" s="163"/>
      <c r="G10" s="163"/>
      <c r="H10" s="163"/>
    </row>
    <row r="11" spans="1:20" ht="16.5" customHeight="1" x14ac:dyDescent="0.25">
      <c r="A11" s="285" t="s">
        <v>52</v>
      </c>
      <c r="B11" s="285"/>
      <c r="C11" s="285"/>
      <c r="D11" s="285"/>
      <c r="E11" s="285"/>
      <c r="F11" s="285"/>
      <c r="G11" s="285"/>
      <c r="H11" s="285"/>
      <c r="I11" s="285"/>
      <c r="J11" s="285"/>
      <c r="K11" s="285"/>
      <c r="L11" s="285"/>
      <c r="M11" s="285"/>
      <c r="N11" s="285"/>
    </row>
    <row r="12" spans="1:20" ht="3.75" customHeight="1" thickBot="1" x14ac:dyDescent="0.3"/>
    <row r="13" spans="1:20" ht="32.25" customHeight="1" x14ac:dyDescent="0.25">
      <c r="A13" s="286" t="s">
        <v>27</v>
      </c>
      <c r="B13" s="266" t="s">
        <v>285</v>
      </c>
      <c r="C13" s="267" t="s">
        <v>286</v>
      </c>
      <c r="D13" s="267" t="s">
        <v>28</v>
      </c>
      <c r="E13" s="268" t="s">
        <v>332</v>
      </c>
      <c r="F13" s="269"/>
      <c r="G13" s="270"/>
      <c r="H13" s="266" t="s">
        <v>291</v>
      </c>
      <c r="I13" s="267" t="s">
        <v>32</v>
      </c>
      <c r="J13" s="266" t="s">
        <v>33</v>
      </c>
      <c r="K13" s="268" t="s">
        <v>34</v>
      </c>
      <c r="L13" s="269"/>
      <c r="M13" s="270"/>
      <c r="N13" s="271" t="s">
        <v>35</v>
      </c>
    </row>
    <row r="14" spans="1:20" ht="13" thickBot="1" x14ac:dyDescent="0.3">
      <c r="A14" s="287"/>
      <c r="B14" s="430"/>
      <c r="C14" s="431"/>
      <c r="D14" s="431"/>
      <c r="E14" s="432" t="s">
        <v>29</v>
      </c>
      <c r="F14" s="433" t="s">
        <v>30</v>
      </c>
      <c r="G14" s="434" t="s">
        <v>31</v>
      </c>
      <c r="H14" s="430"/>
      <c r="I14" s="431"/>
      <c r="J14" s="430"/>
      <c r="K14" s="432" t="s">
        <v>29</v>
      </c>
      <c r="L14" s="433" t="s">
        <v>30</v>
      </c>
      <c r="M14" s="434" t="s">
        <v>31</v>
      </c>
      <c r="N14" s="435"/>
    </row>
    <row r="15" spans="1:20" ht="45" customHeight="1" x14ac:dyDescent="0.25">
      <c r="A15" s="164"/>
      <c r="B15" s="165"/>
      <c r="C15" s="166"/>
      <c r="D15" s="167"/>
      <c r="E15" s="168"/>
      <c r="F15" s="169"/>
      <c r="G15" s="170"/>
      <c r="H15" s="171"/>
      <c r="I15" s="172"/>
      <c r="J15" s="109">
        <f t="shared" ref="J15:J25" si="0">IF(I15&lt;&gt;"",B15/I15,0)</f>
        <v>0</v>
      </c>
      <c r="K15" s="110" t="str">
        <f>IF(E15&lt;&gt;"",$J15," -")</f>
        <v xml:space="preserve"> -</v>
      </c>
      <c r="L15" s="111" t="str">
        <f>IF(F15&lt;&gt;"",$J15," -")</f>
        <v xml:space="preserve"> -</v>
      </c>
      <c r="M15" s="112" t="str">
        <f>IF(G15&lt;&gt;"",$J15," -")</f>
        <v xml:space="preserve"> -</v>
      </c>
      <c r="N15" s="173"/>
    </row>
    <row r="16" spans="1:20" ht="45" customHeight="1" x14ac:dyDescent="0.25">
      <c r="A16" s="174"/>
      <c r="B16" s="175"/>
      <c r="C16" s="176"/>
      <c r="D16" s="177"/>
      <c r="E16" s="178"/>
      <c r="F16" s="179"/>
      <c r="G16" s="180"/>
      <c r="H16" s="181"/>
      <c r="I16" s="182"/>
      <c r="J16" s="113">
        <f t="shared" si="0"/>
        <v>0</v>
      </c>
      <c r="K16" s="216" t="str">
        <f t="shared" ref="K16:K25" si="1">IF(E16&lt;&gt;"",$J16," -")</f>
        <v xml:space="preserve"> -</v>
      </c>
      <c r="L16" s="217" t="str">
        <f t="shared" ref="L16:L25" si="2">IF(F16&lt;&gt;"",$J16," -")</f>
        <v xml:space="preserve"> -</v>
      </c>
      <c r="M16" s="218" t="str">
        <f t="shared" ref="M16:M25" si="3">IF(G16&lt;&gt;"",$J16," -")</f>
        <v xml:space="preserve"> -</v>
      </c>
      <c r="N16" s="183"/>
    </row>
    <row r="17" spans="1:18" ht="45" customHeight="1" x14ac:dyDescent="0.25">
      <c r="A17" s="174"/>
      <c r="B17" s="175"/>
      <c r="C17" s="176"/>
      <c r="D17" s="177"/>
      <c r="E17" s="178"/>
      <c r="F17" s="179"/>
      <c r="G17" s="180"/>
      <c r="H17" s="181"/>
      <c r="I17" s="182"/>
      <c r="J17" s="113">
        <f t="shared" si="0"/>
        <v>0</v>
      </c>
      <c r="K17" s="216" t="str">
        <f t="shared" si="1"/>
        <v xml:space="preserve"> -</v>
      </c>
      <c r="L17" s="217" t="str">
        <f t="shared" si="2"/>
        <v xml:space="preserve"> -</v>
      </c>
      <c r="M17" s="218" t="str">
        <f t="shared" si="3"/>
        <v xml:space="preserve"> -</v>
      </c>
      <c r="N17" s="183"/>
    </row>
    <row r="18" spans="1:18" ht="45" customHeight="1" x14ac:dyDescent="0.25">
      <c r="A18" s="174"/>
      <c r="B18" s="175"/>
      <c r="C18" s="176"/>
      <c r="D18" s="177"/>
      <c r="E18" s="178"/>
      <c r="F18" s="179"/>
      <c r="G18" s="180"/>
      <c r="H18" s="181"/>
      <c r="I18" s="182"/>
      <c r="J18" s="113">
        <f t="shared" si="0"/>
        <v>0</v>
      </c>
      <c r="K18" s="216" t="str">
        <f t="shared" si="1"/>
        <v xml:space="preserve"> -</v>
      </c>
      <c r="L18" s="217" t="str">
        <f t="shared" si="2"/>
        <v xml:space="preserve"> -</v>
      </c>
      <c r="M18" s="218" t="str">
        <f t="shared" si="3"/>
        <v xml:space="preserve"> -</v>
      </c>
      <c r="N18" s="183"/>
    </row>
    <row r="19" spans="1:18" ht="45" customHeight="1" x14ac:dyDescent="0.25">
      <c r="A19" s="174"/>
      <c r="B19" s="175"/>
      <c r="C19" s="176"/>
      <c r="D19" s="177"/>
      <c r="E19" s="178"/>
      <c r="F19" s="179"/>
      <c r="G19" s="180"/>
      <c r="H19" s="181"/>
      <c r="I19" s="182"/>
      <c r="J19" s="113">
        <f t="shared" si="0"/>
        <v>0</v>
      </c>
      <c r="K19" s="216" t="str">
        <f t="shared" si="1"/>
        <v xml:space="preserve"> -</v>
      </c>
      <c r="L19" s="217" t="str">
        <f t="shared" si="2"/>
        <v xml:space="preserve"> -</v>
      </c>
      <c r="M19" s="218" t="str">
        <f t="shared" si="3"/>
        <v xml:space="preserve"> -</v>
      </c>
      <c r="N19" s="183"/>
    </row>
    <row r="20" spans="1:18" ht="45" customHeight="1" x14ac:dyDescent="0.25">
      <c r="A20" s="184"/>
      <c r="B20" s="185"/>
      <c r="C20" s="186"/>
      <c r="D20" s="187"/>
      <c r="E20" s="178"/>
      <c r="F20" s="179"/>
      <c r="G20" s="180"/>
      <c r="H20" s="181"/>
      <c r="I20" s="182"/>
      <c r="J20" s="113">
        <f t="shared" si="0"/>
        <v>0</v>
      </c>
      <c r="K20" s="216" t="str">
        <f t="shared" si="1"/>
        <v xml:space="preserve"> -</v>
      </c>
      <c r="L20" s="217" t="str">
        <f t="shared" si="2"/>
        <v xml:space="preserve"> -</v>
      </c>
      <c r="M20" s="218" t="str">
        <f t="shared" si="3"/>
        <v xml:space="preserve"> -</v>
      </c>
      <c r="N20" s="183"/>
    </row>
    <row r="21" spans="1:18" ht="45" customHeight="1" x14ac:dyDescent="0.25">
      <c r="A21" s="184"/>
      <c r="B21" s="185"/>
      <c r="C21" s="186"/>
      <c r="D21" s="187"/>
      <c r="E21" s="178"/>
      <c r="F21" s="179"/>
      <c r="G21" s="180"/>
      <c r="H21" s="181"/>
      <c r="I21" s="182"/>
      <c r="J21" s="113">
        <f t="shared" si="0"/>
        <v>0</v>
      </c>
      <c r="K21" s="216" t="str">
        <f t="shared" si="1"/>
        <v xml:space="preserve"> -</v>
      </c>
      <c r="L21" s="217" t="str">
        <f t="shared" si="2"/>
        <v xml:space="preserve"> -</v>
      </c>
      <c r="M21" s="218" t="str">
        <f t="shared" si="3"/>
        <v xml:space="preserve"> -</v>
      </c>
      <c r="N21" s="183"/>
    </row>
    <row r="22" spans="1:18" ht="45" customHeight="1" x14ac:dyDescent="0.25">
      <c r="A22" s="184"/>
      <c r="B22" s="185"/>
      <c r="C22" s="186"/>
      <c r="D22" s="187"/>
      <c r="E22" s="178"/>
      <c r="F22" s="179"/>
      <c r="G22" s="180"/>
      <c r="H22" s="181"/>
      <c r="I22" s="182"/>
      <c r="J22" s="113">
        <f t="shared" si="0"/>
        <v>0</v>
      </c>
      <c r="K22" s="216" t="str">
        <f t="shared" si="1"/>
        <v xml:space="preserve"> -</v>
      </c>
      <c r="L22" s="217" t="str">
        <f t="shared" si="2"/>
        <v xml:space="preserve"> -</v>
      </c>
      <c r="M22" s="218" t="str">
        <f t="shared" si="3"/>
        <v xml:space="preserve"> -</v>
      </c>
      <c r="N22" s="188"/>
    </row>
    <row r="23" spans="1:18" ht="45" customHeight="1" x14ac:dyDescent="0.25">
      <c r="A23" s="184"/>
      <c r="B23" s="185"/>
      <c r="C23" s="186"/>
      <c r="D23" s="187"/>
      <c r="E23" s="178"/>
      <c r="F23" s="179"/>
      <c r="G23" s="180"/>
      <c r="H23" s="181"/>
      <c r="I23" s="182"/>
      <c r="J23" s="113">
        <f>IF(I23&lt;&gt;"",B23/I23,0)</f>
        <v>0</v>
      </c>
      <c r="K23" s="216" t="str">
        <f t="shared" si="1"/>
        <v xml:space="preserve"> -</v>
      </c>
      <c r="L23" s="217" t="str">
        <f t="shared" si="2"/>
        <v xml:space="preserve"> -</v>
      </c>
      <c r="M23" s="218" t="str">
        <f t="shared" si="3"/>
        <v xml:space="preserve"> -</v>
      </c>
      <c r="N23" s="188"/>
    </row>
    <row r="24" spans="1:18" ht="45" customHeight="1" x14ac:dyDescent="0.25">
      <c r="A24" s="184"/>
      <c r="B24" s="185"/>
      <c r="C24" s="186"/>
      <c r="D24" s="187"/>
      <c r="E24" s="178"/>
      <c r="F24" s="179"/>
      <c r="G24" s="180"/>
      <c r="H24" s="181"/>
      <c r="I24" s="182"/>
      <c r="J24" s="113">
        <f t="shared" si="0"/>
        <v>0</v>
      </c>
      <c r="K24" s="216" t="str">
        <f t="shared" si="1"/>
        <v xml:space="preserve"> -</v>
      </c>
      <c r="L24" s="217" t="str">
        <f t="shared" si="2"/>
        <v xml:space="preserve"> -</v>
      </c>
      <c r="M24" s="218" t="str">
        <f t="shared" si="3"/>
        <v xml:space="preserve"> -</v>
      </c>
      <c r="N24" s="188"/>
    </row>
    <row r="25" spans="1:18" ht="45" customHeight="1" thickBot="1" x14ac:dyDescent="0.3">
      <c r="A25" s="189"/>
      <c r="B25" s="190"/>
      <c r="C25" s="191"/>
      <c r="D25" s="192"/>
      <c r="E25" s="193"/>
      <c r="F25" s="194"/>
      <c r="G25" s="195"/>
      <c r="H25" s="196"/>
      <c r="I25" s="197"/>
      <c r="J25" s="114">
        <f t="shared" si="0"/>
        <v>0</v>
      </c>
      <c r="K25" s="233" t="str">
        <f t="shared" si="1"/>
        <v xml:space="preserve"> -</v>
      </c>
      <c r="L25" s="234" t="str">
        <f t="shared" si="2"/>
        <v xml:space="preserve"> -</v>
      </c>
      <c r="M25" s="235" t="str">
        <f t="shared" si="3"/>
        <v xml:space="preserve"> -</v>
      </c>
      <c r="N25" s="198"/>
    </row>
    <row r="26" spans="1:18" ht="21.75" customHeight="1" thickBot="1" x14ac:dyDescent="0.4">
      <c r="J26" s="199" t="s">
        <v>37</v>
      </c>
      <c r="K26" s="115">
        <f>SUM(K15:K25)</f>
        <v>0</v>
      </c>
      <c r="L26" s="436">
        <f>SUM(L15:L25)</f>
        <v>0</v>
      </c>
      <c r="M26" s="116">
        <f>SUM(M15:M25)</f>
        <v>0</v>
      </c>
    </row>
    <row r="27" spans="1:18" ht="15.5" x14ac:dyDescent="0.35">
      <c r="A27" s="200" t="s">
        <v>355</v>
      </c>
    </row>
    <row r="28" spans="1:18" x14ac:dyDescent="0.25">
      <c r="A28" s="272"/>
      <c r="B28" s="272"/>
      <c r="C28" s="272"/>
      <c r="D28" s="272"/>
      <c r="E28" s="272"/>
      <c r="F28" s="272"/>
      <c r="G28" s="272"/>
      <c r="H28" s="272"/>
      <c r="I28" s="272"/>
      <c r="J28" s="272"/>
      <c r="K28" s="272"/>
      <c r="L28" s="272"/>
      <c r="M28" s="272"/>
      <c r="N28" s="272"/>
    </row>
    <row r="29" spans="1:18" ht="41.25" customHeight="1" thickBot="1" x14ac:dyDescent="0.3">
      <c r="A29" s="273"/>
      <c r="B29" s="273"/>
      <c r="C29" s="273"/>
      <c r="D29" s="273"/>
      <c r="E29" s="273"/>
      <c r="F29" s="273"/>
      <c r="G29" s="273"/>
      <c r="H29" s="273"/>
      <c r="I29" s="273"/>
      <c r="J29" s="273"/>
      <c r="K29" s="273"/>
      <c r="L29" s="273"/>
      <c r="M29" s="273"/>
      <c r="N29" s="273"/>
    </row>
    <row r="30" spans="1:18" ht="20.25" customHeight="1" x14ac:dyDescent="0.25">
      <c r="A30" s="259" t="s">
        <v>55</v>
      </c>
      <c r="B30" s="260"/>
      <c r="C30" s="260"/>
      <c r="D30" s="260"/>
      <c r="E30" s="260"/>
      <c r="F30" s="260"/>
      <c r="G30" s="260"/>
      <c r="H30" s="260"/>
      <c r="I30" s="260"/>
      <c r="J30" s="260"/>
      <c r="K30" s="260"/>
      <c r="L30" s="260"/>
      <c r="M30" s="260"/>
      <c r="N30" s="201" t="s">
        <v>333</v>
      </c>
      <c r="R30" s="202"/>
    </row>
    <row r="31" spans="1:18" ht="28.5" customHeight="1" x14ac:dyDescent="0.25">
      <c r="A31" s="261" t="str">
        <f>IF(MAX(N31,N33)&gt;1,"Množství jednotlivých látek nebo součet poměrných množství látek umístěných v objektu provedený podle vzorce a za podmínek uvedených v příloze č. 1 k zákonu je větší než 1 a je nutné zpracovat návrh na zařazení objektu do skupiny A či B.","Množství jednotlivých nebezpečných látek nebo součet poměrných množství nebezpečných látek umístěných v objektu provedený podle vzorce a za podmínek uvedených v příloze č. 1 k zákonu je menší než 1. Objekt tedy není zařazen do skupiny A ani B.")</f>
        <v>Množství jednotlivých nebezpečných látek nebo součet poměrných množství nebezpečných látek umístěných v objektu provedený podle vzorce a za podmínek uvedených v příloze č. 1 k zákonu je menší než 1. Objekt tedy není zařazen do skupiny A ani B.</v>
      </c>
      <c r="B31" s="262"/>
      <c r="C31" s="262"/>
      <c r="D31" s="262"/>
      <c r="E31" s="262"/>
      <c r="F31" s="262"/>
      <c r="G31" s="262"/>
      <c r="H31" s="262"/>
      <c r="I31" s="262"/>
      <c r="J31" s="262"/>
      <c r="K31" s="262"/>
      <c r="L31" s="262"/>
      <c r="M31" s="262"/>
      <c r="N31" s="203">
        <f>MAX(J15:J25)</f>
        <v>0</v>
      </c>
    </row>
    <row r="32" spans="1:18" ht="12" customHeight="1" x14ac:dyDescent="0.25">
      <c r="A32" s="261"/>
      <c r="B32" s="262"/>
      <c r="C32" s="262"/>
      <c r="D32" s="262"/>
      <c r="E32" s="262"/>
      <c r="F32" s="262"/>
      <c r="G32" s="262"/>
      <c r="H32" s="262"/>
      <c r="I32" s="262"/>
      <c r="J32" s="262"/>
      <c r="K32" s="262"/>
      <c r="L32" s="262"/>
      <c r="M32" s="262"/>
      <c r="N32" s="201" t="s">
        <v>334</v>
      </c>
    </row>
    <row r="33" spans="1:14" ht="25.5" customHeight="1" x14ac:dyDescent="0.25">
      <c r="A33" s="261"/>
      <c r="B33" s="262"/>
      <c r="C33" s="262"/>
      <c r="D33" s="262"/>
      <c r="E33" s="262"/>
      <c r="F33" s="262"/>
      <c r="G33" s="262"/>
      <c r="H33" s="262"/>
      <c r="I33" s="262"/>
      <c r="J33" s="262"/>
      <c r="K33" s="262"/>
      <c r="L33" s="262"/>
      <c r="M33" s="262"/>
      <c r="N33" s="203">
        <f>MAX(K26:M26)</f>
        <v>0</v>
      </c>
    </row>
    <row r="34" spans="1:14" ht="9" customHeight="1" x14ac:dyDescent="0.25">
      <c r="A34" s="204"/>
      <c r="B34" s="205"/>
      <c r="C34" s="205"/>
      <c r="D34" s="205"/>
      <c r="E34" s="205"/>
      <c r="F34" s="205"/>
      <c r="G34" s="205"/>
      <c r="H34" s="205"/>
      <c r="I34" s="205"/>
      <c r="J34" s="205"/>
      <c r="K34" s="205"/>
      <c r="L34" s="205"/>
      <c r="M34" s="205"/>
      <c r="N34" s="206"/>
    </row>
    <row r="35" spans="1:14" ht="33.75" customHeight="1" thickBot="1" x14ac:dyDescent="0.3">
      <c r="A35" s="263" t="str">
        <f>IF(AND(N31&lt;1,N33&lt;1)=TRUE,(IF(OR(N31&gt;0.02,N33&gt;0.02)=TRUE,"Množství nebezpečné látky umístěné v objektu přesáhlo 2 % množství uvedeného v příloze č. 1 k zákonu v sloupci 2 tabulky I nebo II a je nutné tento protokol zaslat dle § 4 odst. 3 zákona na krajský úřad.","Množství nebezpečné látky umístěné v objektu nepřesáhlo 2 % množství uvedeného v příloze č. 1 k zákonu v sloupci 2 tabulky I nebo II a není tedy nutné tento protokol zaslat dle § 4 odst. 3 zákona na krajský úřad.")),"")</f>
        <v>Množství nebezpečné látky umístěné v objektu nepřesáhlo 2 % množství uvedeného v příloze č. 1 k zákonu v sloupci 2 tabulky I nebo II a není tedy nutné tento protokol zaslat dle § 4 odst. 3 zákona na krajský úřad.</v>
      </c>
      <c r="B35" s="264"/>
      <c r="C35" s="264"/>
      <c r="D35" s="264"/>
      <c r="E35" s="264"/>
      <c r="F35" s="264"/>
      <c r="G35" s="264"/>
      <c r="H35" s="264"/>
      <c r="I35" s="264"/>
      <c r="J35" s="264"/>
      <c r="K35" s="264"/>
      <c r="L35" s="264"/>
      <c r="M35" s="264"/>
      <c r="N35" s="207"/>
    </row>
    <row r="36" spans="1:14" ht="7.5" customHeight="1" x14ac:dyDescent="0.25">
      <c r="A36" s="208"/>
      <c r="B36" s="208"/>
      <c r="C36" s="208"/>
      <c r="D36" s="208"/>
      <c r="E36" s="208"/>
      <c r="F36" s="208"/>
      <c r="G36" s="208"/>
      <c r="H36" s="208"/>
      <c r="I36" s="208"/>
      <c r="J36" s="208"/>
      <c r="K36" s="208"/>
      <c r="L36" s="208"/>
      <c r="M36" s="208"/>
      <c r="N36" s="209"/>
    </row>
    <row r="37" spans="1:14" ht="45.75" customHeight="1" x14ac:dyDescent="0.25">
      <c r="A37" s="210" t="s">
        <v>307</v>
      </c>
      <c r="B37" s="209"/>
      <c r="C37" s="209"/>
      <c r="D37" s="265" t="s">
        <v>54</v>
      </c>
      <c r="E37" s="265"/>
      <c r="F37" s="265"/>
      <c r="G37" s="265"/>
      <c r="H37" s="265"/>
      <c r="I37" s="209"/>
      <c r="J37" s="209"/>
      <c r="K37" s="209"/>
      <c r="L37" s="209"/>
      <c r="M37" s="209"/>
      <c r="N37" s="209"/>
    </row>
    <row r="38" spans="1:14" x14ac:dyDescent="0.25">
      <c r="A38" s="211"/>
      <c r="B38" s="209"/>
      <c r="C38" s="209"/>
      <c r="D38" s="209"/>
      <c r="E38" s="209"/>
      <c r="F38" s="209"/>
      <c r="G38" s="209"/>
      <c r="H38" s="209"/>
      <c r="I38" s="209"/>
      <c r="J38" s="209"/>
      <c r="K38" s="209"/>
      <c r="L38" s="209"/>
      <c r="M38" s="209"/>
      <c r="N38" s="209"/>
    </row>
  </sheetData>
  <sheetProtection algorithmName="SHA-512" hashValue="XRpZmI2Sxk2ayMVhjvKQcQn59DX31Xl9Hz5dNKXZnzEPvQ5LPet5yg9K1Kn+mY2KB5zIO55cP7P0kbN1WWsz8g==" saltValue="Xxqo1IUu5sHHl1lijPDRMA==" spinCount="100000" sheet="1" objects="1" scenarios="1"/>
  <mergeCells count="34">
    <mergeCell ref="A1:N1"/>
    <mergeCell ref="A2:N2"/>
    <mergeCell ref="A4:F4"/>
    <mergeCell ref="H4:N4"/>
    <mergeCell ref="B5:F5"/>
    <mergeCell ref="H5:J5"/>
    <mergeCell ref="K5:N5"/>
    <mergeCell ref="P5:T7"/>
    <mergeCell ref="B6:F6"/>
    <mergeCell ref="H6:J6"/>
    <mergeCell ref="K6:N6"/>
    <mergeCell ref="B7:F7"/>
    <mergeCell ref="H7:J7"/>
    <mergeCell ref="K7:N7"/>
    <mergeCell ref="N13:N14"/>
    <mergeCell ref="A28:N29"/>
    <mergeCell ref="B8:F8"/>
    <mergeCell ref="H8:J8"/>
    <mergeCell ref="K8:N8"/>
    <mergeCell ref="B9:F9"/>
    <mergeCell ref="A11:N11"/>
    <mergeCell ref="A13:A14"/>
    <mergeCell ref="B13:B14"/>
    <mergeCell ref="C13:C14"/>
    <mergeCell ref="D13:D14"/>
    <mergeCell ref="E13:G13"/>
    <mergeCell ref="A30:M30"/>
    <mergeCell ref="A31:M33"/>
    <mergeCell ref="A35:M35"/>
    <mergeCell ref="D37:H37"/>
    <mergeCell ref="H13:H14"/>
    <mergeCell ref="I13:I14"/>
    <mergeCell ref="J13:J14"/>
    <mergeCell ref="K13:M13"/>
  </mergeCells>
  <conditionalFormatting sqref="A31">
    <cfRule type="expression" dxfId="103" priority="26" stopIfTrue="1">
      <formula>N33&gt;1</formula>
    </cfRule>
    <cfRule type="expression" dxfId="102" priority="27" stopIfTrue="1">
      <formula>N33&lt;=1</formula>
    </cfRule>
  </conditionalFormatting>
  <conditionalFormatting sqref="A34:B34">
    <cfRule type="expression" dxfId="101" priority="8" stopIfTrue="1">
      <formula>N34&gt;1</formula>
    </cfRule>
    <cfRule type="expression" dxfId="100" priority="9" stopIfTrue="1">
      <formula>N34&lt;=1</formula>
    </cfRule>
  </conditionalFormatting>
  <conditionalFormatting sqref="A35:B35">
    <cfRule type="expression" dxfId="99" priority="14" stopIfTrue="1">
      <formula>OR(N31&gt;0.02,N33&gt;0.02)=TRUE</formula>
    </cfRule>
    <cfRule type="expression" dxfId="98" priority="15" stopIfTrue="1">
      <formula>OR(N31&gt;0.02,N33&gt;0.02)=FALSE</formula>
    </cfRule>
  </conditionalFormatting>
  <conditionalFormatting sqref="C34">
    <cfRule type="expression" dxfId="97" priority="12" stopIfTrue="1">
      <formula>#REF!&gt;1</formula>
    </cfRule>
    <cfRule type="expression" dxfId="96" priority="13" stopIfTrue="1">
      <formula>#REF!&lt;=1</formula>
    </cfRule>
  </conditionalFormatting>
  <conditionalFormatting sqref="C35">
    <cfRule type="expression" dxfId="95" priority="18" stopIfTrue="1">
      <formula>OR(#REF!&gt;0.02,#REF!&gt;0.02)=TRUE</formula>
    </cfRule>
    <cfRule type="expression" dxfId="94" priority="19" stopIfTrue="1">
      <formula>OR(#REF!&gt;0.02,#REF!&gt;0.02)=FALSE</formula>
    </cfRule>
  </conditionalFormatting>
  <conditionalFormatting sqref="D34:M34">
    <cfRule type="expression" dxfId="93" priority="10" stopIfTrue="1">
      <formula>P34&gt;1</formula>
    </cfRule>
    <cfRule type="expression" dxfId="92" priority="11" stopIfTrue="1">
      <formula>P34&lt;=1</formula>
    </cfRule>
  </conditionalFormatting>
  <conditionalFormatting sqref="D35:M35">
    <cfRule type="expression" dxfId="91" priority="16" stopIfTrue="1">
      <formula>OR(P31&gt;0.02,P33&gt;0.02)=TRUE</formula>
    </cfRule>
    <cfRule type="expression" dxfId="90" priority="17" stopIfTrue="1">
      <formula>OR(P31&gt;0.02,P33&gt;0.02)=FALSE</formula>
    </cfRule>
  </conditionalFormatting>
  <conditionalFormatting sqref="E15:G25">
    <cfRule type="cellIs" dxfId="89" priority="7" stopIfTrue="1" operator="notEqual">
      <formula>""</formula>
    </cfRule>
  </conditionalFormatting>
  <conditionalFormatting sqref="K26:M26 J15:J25">
    <cfRule type="expression" dxfId="88" priority="20" stopIfTrue="1">
      <formula>AND(J15&gt;0.02,J15&lt;=1)</formula>
    </cfRule>
    <cfRule type="cellIs" dxfId="87" priority="21" stopIfTrue="1" operator="greaterThan">
      <formula>1</formula>
    </cfRule>
    <cfRule type="cellIs" dxfId="86" priority="22" stopIfTrue="1" operator="lessThanOrEqual">
      <formula>0.02</formula>
    </cfRule>
  </conditionalFormatting>
  <conditionalFormatting sqref="N31 N33">
    <cfRule type="cellIs" dxfId="85" priority="23" stopIfTrue="1" operator="lessThanOrEqual">
      <formula>1</formula>
    </cfRule>
    <cfRule type="cellIs" dxfId="84" priority="24" stopIfTrue="1" operator="greaterThan">
      <formula>1</formula>
    </cfRule>
  </conditionalFormatting>
  <conditionalFormatting sqref="K15:M25">
    <cfRule type="expression" dxfId="5" priority="4" stopIfTrue="1">
      <formula>AND(K15&gt;0.02,K15&lt;=1)</formula>
    </cfRule>
    <cfRule type="cellIs" dxfId="4" priority="5" stopIfTrue="1" operator="greaterThan">
      <formula>1</formula>
    </cfRule>
    <cfRule type="cellIs" dxfId="3" priority="6" stopIfTrue="1" operator="lessThanOrEqual">
      <formula>0.02</formula>
    </cfRule>
  </conditionalFormatting>
  <conditionalFormatting sqref="L15:L25">
    <cfRule type="cellIs" dxfId="2" priority="3" operator="equal">
      <formula>" -"</formula>
    </cfRule>
  </conditionalFormatting>
  <conditionalFormatting sqref="M15:M25">
    <cfRule type="cellIs" dxfId="1" priority="2" operator="equal">
      <formula>" -"</formula>
    </cfRule>
  </conditionalFormatting>
  <conditionalFormatting sqref="K15:K25">
    <cfRule type="cellIs" dxfId="0" priority="1" operator="equal">
      <formula>" -"</formula>
    </cfRule>
  </conditionalFormatting>
  <pageMargins left="0.43307086614173229" right="0.31496062992125984" top="0.35433070866141736" bottom="0.39370078740157483" header="0.19685039370078741" footer="0.19685039370078741"/>
  <pageSetup paperSize="9" orientation="landscape" r:id="rId1"/>
  <headerFooter alignWithMargins="0">
    <oddFooter>&amp;Lwww.envigroup.cz&amp;C&amp;8Formulář vytvořen společností ENVI GROUP s.r.o.&amp;Rinfo@envigroup.cz</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T36"/>
  <sheetViews>
    <sheetView showGridLines="0" view="pageBreakPreview" topLeftCell="A15" zoomScale="175" zoomScaleNormal="115" zoomScaleSheetLayoutView="175" workbookViewId="0">
      <selection activeCell="A15" sqref="A15:N25"/>
    </sheetView>
  </sheetViews>
  <sheetFormatPr defaultRowHeight="12.5" x14ac:dyDescent="0.25"/>
  <cols>
    <col min="1" max="1" width="26.7265625" customWidth="1"/>
    <col min="3" max="3" width="8.1796875" customWidth="1"/>
    <col min="4" max="4" width="16.54296875" customWidth="1"/>
    <col min="5" max="7" width="4.7265625" customWidth="1"/>
    <col min="8" max="8" width="5.1796875" customWidth="1"/>
    <col min="9" max="9" width="7" customWidth="1"/>
    <col min="10" max="10" width="8.453125" customWidth="1"/>
    <col min="11" max="11" width="8.26953125" customWidth="1"/>
    <col min="12" max="13" width="8.1796875" customWidth="1"/>
    <col min="14" max="14" width="22.26953125" customWidth="1"/>
  </cols>
  <sheetData>
    <row r="1" spans="1:20" ht="32.5" x14ac:dyDescent="0.65">
      <c r="A1" s="337" t="s">
        <v>40</v>
      </c>
      <c r="B1" s="337"/>
      <c r="C1" s="337"/>
      <c r="D1" s="337"/>
      <c r="E1" s="337"/>
      <c r="F1" s="337"/>
      <c r="G1" s="337"/>
      <c r="H1" s="337"/>
      <c r="I1" s="337"/>
      <c r="J1" s="337"/>
      <c r="K1" s="337"/>
      <c r="L1" s="337"/>
      <c r="M1" s="337"/>
      <c r="N1" s="337"/>
    </row>
    <row r="2" spans="1:20" x14ac:dyDescent="0.25">
      <c r="A2" s="338" t="s">
        <v>41</v>
      </c>
      <c r="B2" s="338"/>
      <c r="C2" s="338"/>
      <c r="D2" s="338"/>
      <c r="E2" s="338"/>
      <c r="F2" s="338"/>
      <c r="G2" s="338"/>
      <c r="H2" s="338"/>
      <c r="I2" s="338"/>
      <c r="J2" s="338"/>
      <c r="K2" s="338"/>
      <c r="L2" s="338"/>
      <c r="M2" s="338"/>
      <c r="N2" s="338"/>
    </row>
    <row r="3" spans="1:20" ht="13" thickBot="1" x14ac:dyDescent="0.3">
      <c r="A3" s="3"/>
      <c r="B3" s="3"/>
      <c r="C3" s="3"/>
      <c r="D3" s="3"/>
      <c r="E3" s="3"/>
      <c r="F3" s="3"/>
      <c r="G3" s="3"/>
      <c r="H3" s="3"/>
      <c r="I3" s="3"/>
      <c r="J3" s="3"/>
      <c r="K3" s="3"/>
      <c r="L3" s="3"/>
      <c r="M3" s="3"/>
      <c r="N3" s="3"/>
    </row>
    <row r="4" spans="1:20" ht="18" customHeight="1" x14ac:dyDescent="0.25">
      <c r="A4" s="339" t="s">
        <v>46</v>
      </c>
      <c r="B4" s="340"/>
      <c r="C4" s="340"/>
      <c r="D4" s="340"/>
      <c r="E4" s="340"/>
      <c r="F4" s="341"/>
      <c r="G4" s="4"/>
      <c r="H4" s="342" t="s">
        <v>51</v>
      </c>
      <c r="I4" s="343"/>
      <c r="J4" s="343"/>
      <c r="K4" s="343"/>
      <c r="L4" s="343"/>
      <c r="M4" s="343"/>
      <c r="N4" s="344"/>
      <c r="P4" t="s">
        <v>305</v>
      </c>
    </row>
    <row r="5" spans="1:20" ht="20.149999999999999" customHeight="1" x14ac:dyDescent="0.25">
      <c r="A5" s="99" t="s">
        <v>47</v>
      </c>
      <c r="B5" s="316"/>
      <c r="C5" s="316"/>
      <c r="D5" s="316"/>
      <c r="E5" s="316"/>
      <c r="F5" s="317"/>
      <c r="G5" s="5"/>
      <c r="H5" s="331" t="s">
        <v>42</v>
      </c>
      <c r="I5" s="332"/>
      <c r="J5" s="333"/>
      <c r="K5" s="334"/>
      <c r="L5" s="335"/>
      <c r="M5" s="335"/>
      <c r="N5" s="336"/>
      <c r="P5" s="330" t="s">
        <v>306</v>
      </c>
      <c r="Q5" s="330"/>
      <c r="R5" s="330"/>
      <c r="S5" s="330"/>
      <c r="T5" s="330"/>
    </row>
    <row r="6" spans="1:20" ht="20.149999999999999" customHeight="1" x14ac:dyDescent="0.25">
      <c r="A6" s="99" t="s">
        <v>48</v>
      </c>
      <c r="B6" s="316"/>
      <c r="C6" s="316"/>
      <c r="D6" s="316"/>
      <c r="E6" s="316"/>
      <c r="F6" s="317"/>
      <c r="G6" s="5"/>
      <c r="H6" s="331" t="s">
        <v>43</v>
      </c>
      <c r="I6" s="332"/>
      <c r="J6" s="333"/>
      <c r="K6" s="334"/>
      <c r="L6" s="335"/>
      <c r="M6" s="335"/>
      <c r="N6" s="336"/>
      <c r="P6" s="330"/>
      <c r="Q6" s="330"/>
      <c r="R6" s="330"/>
      <c r="S6" s="330"/>
      <c r="T6" s="330"/>
    </row>
    <row r="7" spans="1:20" ht="20.149999999999999" customHeight="1" x14ac:dyDescent="0.25">
      <c r="A7" s="99" t="s">
        <v>44</v>
      </c>
      <c r="B7" s="316"/>
      <c r="C7" s="316"/>
      <c r="D7" s="316"/>
      <c r="E7" s="316"/>
      <c r="F7" s="317"/>
      <c r="G7" s="5"/>
      <c r="H7" s="331" t="s">
        <v>44</v>
      </c>
      <c r="I7" s="332"/>
      <c r="J7" s="333"/>
      <c r="K7" s="334"/>
      <c r="L7" s="335"/>
      <c r="M7" s="335"/>
      <c r="N7" s="336"/>
      <c r="P7" s="330"/>
      <c r="Q7" s="330"/>
      <c r="R7" s="330"/>
      <c r="S7" s="330"/>
      <c r="T7" s="330"/>
    </row>
    <row r="8" spans="1:20" ht="20.149999999999999" customHeight="1" thickBot="1" x14ac:dyDescent="0.3">
      <c r="A8" s="99" t="s">
        <v>49</v>
      </c>
      <c r="B8" s="316"/>
      <c r="C8" s="316"/>
      <c r="D8" s="316"/>
      <c r="E8" s="316"/>
      <c r="F8" s="317"/>
      <c r="G8" s="5"/>
      <c r="H8" s="318" t="s">
        <v>45</v>
      </c>
      <c r="I8" s="319"/>
      <c r="J8" s="320"/>
      <c r="K8" s="321"/>
      <c r="L8" s="322"/>
      <c r="M8" s="322"/>
      <c r="N8" s="323"/>
    </row>
    <row r="9" spans="1:20" ht="20.149999999999999" customHeight="1" thickBot="1" x14ac:dyDescent="0.3">
      <c r="A9" s="100" t="s">
        <v>50</v>
      </c>
      <c r="B9" s="324"/>
      <c r="C9" s="325"/>
      <c r="D9" s="325"/>
      <c r="E9" s="325"/>
      <c r="F9" s="326"/>
      <c r="G9" s="5"/>
      <c r="H9" s="5"/>
      <c r="I9" s="5"/>
      <c r="J9" s="5"/>
      <c r="K9" s="5"/>
      <c r="L9" s="5"/>
      <c r="M9" s="5"/>
      <c r="N9" s="5"/>
    </row>
    <row r="10" spans="1:20" ht="16.5" customHeight="1" x14ac:dyDescent="0.25">
      <c r="C10" s="2"/>
      <c r="D10" s="2"/>
      <c r="E10" s="2"/>
      <c r="F10" s="2"/>
      <c r="G10" s="2"/>
      <c r="H10" s="2"/>
    </row>
    <row r="11" spans="1:20" ht="16.5" customHeight="1" x14ac:dyDescent="0.25">
      <c r="A11" s="327" t="s">
        <v>52</v>
      </c>
      <c r="B11" s="327"/>
      <c r="C11" s="327"/>
      <c r="D11" s="327"/>
      <c r="E11" s="327"/>
      <c r="F11" s="327"/>
      <c r="G11" s="327"/>
      <c r="H11" s="327"/>
      <c r="I11" s="327"/>
      <c r="J11" s="327"/>
      <c r="K11" s="327"/>
      <c r="L11" s="327"/>
      <c r="M11" s="327"/>
      <c r="N11" s="327"/>
    </row>
    <row r="12" spans="1:20" ht="3.75" customHeight="1" thickBot="1" x14ac:dyDescent="0.3"/>
    <row r="13" spans="1:20" ht="32.25" customHeight="1" x14ac:dyDescent="0.25">
      <c r="A13" s="328" t="s">
        <v>27</v>
      </c>
      <c r="B13" s="310" t="s">
        <v>285</v>
      </c>
      <c r="C13" s="311" t="s">
        <v>286</v>
      </c>
      <c r="D13" s="311" t="s">
        <v>28</v>
      </c>
      <c r="E13" s="312" t="s">
        <v>332</v>
      </c>
      <c r="F13" s="313"/>
      <c r="G13" s="314"/>
      <c r="H13" s="310" t="s">
        <v>291</v>
      </c>
      <c r="I13" s="311" t="s">
        <v>32</v>
      </c>
      <c r="J13" s="310" t="s">
        <v>33</v>
      </c>
      <c r="K13" s="312" t="s">
        <v>34</v>
      </c>
      <c r="L13" s="313"/>
      <c r="M13" s="314"/>
      <c r="N13" s="315" t="s">
        <v>35</v>
      </c>
    </row>
    <row r="14" spans="1:20" ht="13" thickBot="1" x14ac:dyDescent="0.3">
      <c r="A14" s="329"/>
      <c r="B14" s="360"/>
      <c r="C14" s="361"/>
      <c r="D14" s="361"/>
      <c r="E14" s="220" t="s">
        <v>29</v>
      </c>
      <c r="F14" s="221" t="s">
        <v>30</v>
      </c>
      <c r="G14" s="222" t="s">
        <v>31</v>
      </c>
      <c r="H14" s="360"/>
      <c r="I14" s="361"/>
      <c r="J14" s="360"/>
      <c r="K14" s="220" t="s">
        <v>29</v>
      </c>
      <c r="L14" s="221" t="s">
        <v>30</v>
      </c>
      <c r="M14" s="222" t="s">
        <v>31</v>
      </c>
      <c r="N14" s="362"/>
    </row>
    <row r="15" spans="1:20" ht="33.75" customHeight="1" x14ac:dyDescent="0.25">
      <c r="A15" s="66" t="s">
        <v>358</v>
      </c>
      <c r="B15" s="67">
        <v>100</v>
      </c>
      <c r="C15" s="68" t="s">
        <v>287</v>
      </c>
      <c r="D15" s="141" t="s">
        <v>357</v>
      </c>
      <c r="E15" s="69"/>
      <c r="F15" s="135" t="s">
        <v>36</v>
      </c>
      <c r="G15" s="71"/>
      <c r="H15" s="142" t="s">
        <v>39</v>
      </c>
      <c r="I15" s="73">
        <v>5000</v>
      </c>
      <c r="J15" s="109">
        <f t="shared" ref="J15:J25" si="0">IF(I15&lt;&gt;"",B15/I15,0)</f>
        <v>0.02</v>
      </c>
      <c r="K15" s="110" t="str">
        <f>IF(E15&lt;&gt;"",$J15," -")</f>
        <v xml:space="preserve"> -</v>
      </c>
      <c r="L15" s="111">
        <f>IF(F15&lt;&gt;"",$J15," -")</f>
        <v>0.02</v>
      </c>
      <c r="M15" s="112" t="str">
        <f>IF(G15&lt;&gt;"",$J15," -")</f>
        <v xml:space="preserve"> -</v>
      </c>
      <c r="N15" s="101"/>
    </row>
    <row r="16" spans="1:20" ht="71.25" customHeight="1" thickBot="1" x14ac:dyDescent="0.3">
      <c r="A16" s="241" t="s">
        <v>359</v>
      </c>
      <c r="B16" s="84">
        <v>0.3</v>
      </c>
      <c r="C16" s="85" t="s">
        <v>287</v>
      </c>
      <c r="D16" s="126" t="s">
        <v>373</v>
      </c>
      <c r="E16" s="242" t="s">
        <v>36</v>
      </c>
      <c r="F16" s="151"/>
      <c r="G16" s="152"/>
      <c r="H16" s="243" t="s">
        <v>39</v>
      </c>
      <c r="I16" s="154">
        <v>0.5</v>
      </c>
      <c r="J16" s="155">
        <f t="shared" si="0"/>
        <v>0.6</v>
      </c>
      <c r="K16" s="216">
        <f t="shared" ref="K16:K25" si="1">IF(E16&lt;&gt;"",$J16," -")</f>
        <v>0.6</v>
      </c>
      <c r="L16" s="217" t="str">
        <f t="shared" ref="L16:L25" si="2">IF(F16&lt;&gt;"",$J16," -")</f>
        <v xml:space="preserve"> -</v>
      </c>
      <c r="M16" s="218" t="str">
        <f t="shared" ref="M16:M25" si="3">IF(G16&lt;&gt;"",$J16," -")</f>
        <v xml:space="preserve"> -</v>
      </c>
      <c r="N16" s="103"/>
    </row>
    <row r="17" spans="1:18" ht="46.5" customHeight="1" x14ac:dyDescent="0.25">
      <c r="A17" s="248" t="s">
        <v>360</v>
      </c>
      <c r="B17" s="239">
        <v>1</v>
      </c>
      <c r="C17" s="249" t="s">
        <v>365</v>
      </c>
      <c r="D17" s="250" t="s">
        <v>389</v>
      </c>
      <c r="E17" s="69"/>
      <c r="F17" s="135" t="s">
        <v>36</v>
      </c>
      <c r="G17" s="71"/>
      <c r="H17" s="142" t="s">
        <v>39</v>
      </c>
      <c r="I17" s="73">
        <v>50</v>
      </c>
      <c r="J17" s="109">
        <f>IF(I17&lt;&gt;"",B17/I17,0)</f>
        <v>0.02</v>
      </c>
      <c r="K17" s="216" t="str">
        <f t="shared" si="1"/>
        <v xml:space="preserve"> -</v>
      </c>
      <c r="L17" s="217">
        <f t="shared" si="2"/>
        <v>0.02</v>
      </c>
      <c r="M17" s="218" t="str">
        <f t="shared" si="3"/>
        <v xml:space="preserve"> -</v>
      </c>
      <c r="N17" s="256" t="s">
        <v>392</v>
      </c>
    </row>
    <row r="18" spans="1:18" ht="33" customHeight="1" thickBot="1" x14ac:dyDescent="0.3">
      <c r="A18" s="251" t="s">
        <v>360</v>
      </c>
      <c r="B18" s="252">
        <v>1</v>
      </c>
      <c r="C18" s="89" t="s">
        <v>365</v>
      </c>
      <c r="D18" s="253" t="s">
        <v>390</v>
      </c>
      <c r="E18" s="91"/>
      <c r="F18" s="92"/>
      <c r="G18" s="148" t="s">
        <v>36</v>
      </c>
      <c r="H18" s="254" t="s">
        <v>39</v>
      </c>
      <c r="I18" s="95">
        <v>100</v>
      </c>
      <c r="J18" s="114">
        <f>IF(I18&lt;&gt;"",B18/I18,0)</f>
        <v>0.01</v>
      </c>
      <c r="K18" s="216" t="str">
        <f t="shared" si="1"/>
        <v xml:space="preserve"> -</v>
      </c>
      <c r="L18" s="217" t="str">
        <f t="shared" si="2"/>
        <v xml:space="preserve"> -</v>
      </c>
      <c r="M18" s="218">
        <f t="shared" si="3"/>
        <v>0.01</v>
      </c>
      <c r="N18" s="257" t="s">
        <v>185</v>
      </c>
    </row>
    <row r="19" spans="1:18" ht="33.75" customHeight="1" x14ac:dyDescent="0.25">
      <c r="A19" s="139" t="s">
        <v>283</v>
      </c>
      <c r="B19" s="244">
        <v>28.52</v>
      </c>
      <c r="C19" s="144" t="s">
        <v>287</v>
      </c>
      <c r="D19" s="245" t="s">
        <v>364</v>
      </c>
      <c r="E19" s="212"/>
      <c r="F19" s="246" t="s">
        <v>36</v>
      </c>
      <c r="G19" s="213"/>
      <c r="H19" s="247" t="s">
        <v>38</v>
      </c>
      <c r="I19" s="214">
        <v>200</v>
      </c>
      <c r="J19" s="215">
        <f t="shared" si="0"/>
        <v>0.1426</v>
      </c>
      <c r="K19" s="216" t="str">
        <f t="shared" si="1"/>
        <v xml:space="preserve"> -</v>
      </c>
      <c r="L19" s="217">
        <f t="shared" si="2"/>
        <v>0.1426</v>
      </c>
      <c r="M19" s="218" t="str">
        <f t="shared" si="3"/>
        <v xml:space="preserve"> -</v>
      </c>
      <c r="N19" s="219"/>
    </row>
    <row r="20" spans="1:18" ht="37.5" customHeight="1" x14ac:dyDescent="0.25">
      <c r="A20" s="139" t="s">
        <v>361</v>
      </c>
      <c r="B20" s="84">
        <v>1</v>
      </c>
      <c r="C20" s="85" t="s">
        <v>366</v>
      </c>
      <c r="D20" s="126" t="s">
        <v>363</v>
      </c>
      <c r="E20" s="77"/>
      <c r="F20" s="137" t="s">
        <v>36</v>
      </c>
      <c r="G20" s="79"/>
      <c r="H20" s="143" t="s">
        <v>38</v>
      </c>
      <c r="I20" s="81">
        <v>5</v>
      </c>
      <c r="J20" s="113">
        <f t="shared" si="0"/>
        <v>0.2</v>
      </c>
      <c r="K20" s="216" t="str">
        <f t="shared" si="1"/>
        <v xml:space="preserve"> -</v>
      </c>
      <c r="L20" s="217">
        <f t="shared" si="2"/>
        <v>0.2</v>
      </c>
      <c r="M20" s="218" t="str">
        <f t="shared" si="3"/>
        <v xml:space="preserve"> -</v>
      </c>
      <c r="N20" s="102"/>
    </row>
    <row r="21" spans="1:18" ht="85.5" customHeight="1" x14ac:dyDescent="0.25">
      <c r="A21" s="240" t="s">
        <v>362</v>
      </c>
      <c r="B21" s="84">
        <v>1</v>
      </c>
      <c r="C21" s="85" t="s">
        <v>287</v>
      </c>
      <c r="D21" s="126" t="s">
        <v>391</v>
      </c>
      <c r="E21" s="77"/>
      <c r="F21" s="137" t="s">
        <v>36</v>
      </c>
      <c r="G21" s="138" t="s">
        <v>36</v>
      </c>
      <c r="H21" s="143" t="s">
        <v>38</v>
      </c>
      <c r="I21" s="81">
        <v>2500</v>
      </c>
      <c r="J21" s="113">
        <f t="shared" si="0"/>
        <v>4.0000000000000002E-4</v>
      </c>
      <c r="K21" s="216" t="str">
        <f t="shared" si="1"/>
        <v xml:space="preserve"> -</v>
      </c>
      <c r="L21" s="217">
        <f t="shared" si="2"/>
        <v>4.0000000000000002E-4</v>
      </c>
      <c r="M21" s="218">
        <f t="shared" si="3"/>
        <v>4.0000000000000002E-4</v>
      </c>
      <c r="N21" s="258" t="s">
        <v>393</v>
      </c>
    </row>
    <row r="22" spans="1:18" ht="34.5" customHeight="1" x14ac:dyDescent="0.25">
      <c r="A22" s="140" t="s">
        <v>367</v>
      </c>
      <c r="B22" s="84">
        <v>1</v>
      </c>
      <c r="C22" s="85" t="s">
        <v>365</v>
      </c>
      <c r="D22" s="126" t="s">
        <v>370</v>
      </c>
      <c r="E22" s="77"/>
      <c r="F22" s="78"/>
      <c r="G22" s="138" t="s">
        <v>36</v>
      </c>
      <c r="H22" s="143" t="s">
        <v>39</v>
      </c>
      <c r="I22" s="81">
        <v>200</v>
      </c>
      <c r="J22" s="113">
        <f t="shared" si="0"/>
        <v>5.0000000000000001E-3</v>
      </c>
      <c r="K22" s="216" t="str">
        <f t="shared" si="1"/>
        <v xml:space="preserve"> -</v>
      </c>
      <c r="L22" s="217" t="str">
        <f t="shared" si="2"/>
        <v xml:space="preserve"> -</v>
      </c>
      <c r="M22" s="218">
        <f t="shared" si="3"/>
        <v>5.0000000000000001E-3</v>
      </c>
      <c r="N22" s="103"/>
    </row>
    <row r="23" spans="1:18" ht="29.25" customHeight="1" x14ac:dyDescent="0.25">
      <c r="A23" s="140" t="s">
        <v>368</v>
      </c>
      <c r="B23" s="84">
        <v>1</v>
      </c>
      <c r="C23" s="85" t="s">
        <v>287</v>
      </c>
      <c r="D23" s="126" t="s">
        <v>371</v>
      </c>
      <c r="E23" s="77"/>
      <c r="F23" s="137" t="s">
        <v>36</v>
      </c>
      <c r="G23" s="79"/>
      <c r="H23" s="143" t="s">
        <v>39</v>
      </c>
      <c r="I23" s="81">
        <v>50</v>
      </c>
      <c r="J23" s="113">
        <f>IF(I23&lt;&gt;"",B23/I23,0)</f>
        <v>0.02</v>
      </c>
      <c r="K23" s="216" t="str">
        <f t="shared" si="1"/>
        <v xml:space="preserve"> -</v>
      </c>
      <c r="L23" s="217">
        <f t="shared" si="2"/>
        <v>0.02</v>
      </c>
      <c r="M23" s="218" t="str">
        <f t="shared" si="3"/>
        <v xml:space="preserve"> -</v>
      </c>
      <c r="N23" s="103"/>
    </row>
    <row r="24" spans="1:18" ht="45" customHeight="1" x14ac:dyDescent="0.25">
      <c r="A24" s="140" t="s">
        <v>369</v>
      </c>
      <c r="B24" s="84">
        <v>1</v>
      </c>
      <c r="C24" s="85" t="s">
        <v>287</v>
      </c>
      <c r="D24" s="126" t="s">
        <v>372</v>
      </c>
      <c r="E24" s="136" t="s">
        <v>36</v>
      </c>
      <c r="F24" s="78"/>
      <c r="G24" s="79"/>
      <c r="H24" s="143" t="s">
        <v>39</v>
      </c>
      <c r="I24" s="81">
        <v>50</v>
      </c>
      <c r="J24" s="113">
        <f t="shared" si="0"/>
        <v>0.02</v>
      </c>
      <c r="K24" s="216">
        <f t="shared" si="1"/>
        <v>0.02</v>
      </c>
      <c r="L24" s="217" t="str">
        <f t="shared" si="2"/>
        <v xml:space="preserve"> -</v>
      </c>
      <c r="M24" s="218" t="str">
        <f t="shared" si="3"/>
        <v xml:space="preserve"> -</v>
      </c>
      <c r="N24" s="103"/>
    </row>
    <row r="25" spans="1:18" ht="45" customHeight="1" thickBot="1" x14ac:dyDescent="0.3">
      <c r="A25" s="87"/>
      <c r="B25" s="88"/>
      <c r="C25" s="89"/>
      <c r="D25" s="90"/>
      <c r="E25" s="91"/>
      <c r="F25" s="92"/>
      <c r="G25" s="93"/>
      <c r="H25" s="94"/>
      <c r="I25" s="95"/>
      <c r="J25" s="114">
        <f t="shared" si="0"/>
        <v>0</v>
      </c>
      <c r="K25" s="233" t="str">
        <f t="shared" si="1"/>
        <v xml:space="preserve"> -</v>
      </c>
      <c r="L25" s="234" t="str">
        <f t="shared" si="2"/>
        <v xml:space="preserve"> -</v>
      </c>
      <c r="M25" s="235" t="str">
        <f t="shared" si="3"/>
        <v xml:space="preserve"> -</v>
      </c>
      <c r="N25" s="104"/>
    </row>
    <row r="26" spans="1:18" ht="21.75" customHeight="1" thickBot="1" x14ac:dyDescent="0.4">
      <c r="J26" s="1" t="s">
        <v>37</v>
      </c>
      <c r="K26" s="115">
        <f>SUM(K15:K25)</f>
        <v>0.62</v>
      </c>
      <c r="L26" s="436">
        <f>SUM(L15:L25)</f>
        <v>0.40300000000000008</v>
      </c>
      <c r="M26" s="116">
        <f>SUM(M15:M25)</f>
        <v>1.54E-2</v>
      </c>
    </row>
    <row r="27" spans="1:18" ht="13" thickBot="1" x14ac:dyDescent="0.3"/>
    <row r="28" spans="1:18" ht="20.25" customHeight="1" x14ac:dyDescent="0.25">
      <c r="A28" s="308" t="s">
        <v>55</v>
      </c>
      <c r="B28" s="309"/>
      <c r="C28" s="309"/>
      <c r="D28" s="309"/>
      <c r="E28" s="309"/>
      <c r="F28" s="309"/>
      <c r="G28" s="309"/>
      <c r="H28" s="309"/>
      <c r="I28" s="309"/>
      <c r="J28" s="309"/>
      <c r="K28" s="309"/>
      <c r="L28" s="309"/>
      <c r="M28" s="309"/>
      <c r="N28" s="119" t="s">
        <v>333</v>
      </c>
      <c r="R28" s="117"/>
    </row>
    <row r="29" spans="1:18" ht="28.5" customHeight="1" x14ac:dyDescent="0.25">
      <c r="A29" s="303" t="str">
        <f>IF(MAX(N29,N31)&gt;1,"Množství jednotlivých látek nebo součet poměrných množství látek umístěných v objektu provedený podle vzorce a za podmínek uvedených v příloze č. 1 k zákonu je větší než 1 a je nutné zpracovat návrh na zařazení objektu do skupiny A či B.","Množství jednotlivých nebezpečných látek nebo součet poměrných množství nebezpečných látek umístěných v objektu provedený podle vzorce a za podmínek uvedených v příloze č. 1 k zákonu je menší než 1. Objekt tedy není zařazen do skupiny A ani B.")</f>
        <v>Množství jednotlivých nebezpečných látek nebo součet poměrných množství nebezpečných látek umístěných v objektu provedený podle vzorce a za podmínek uvedených v příloze č. 1 k zákonu je menší než 1. Objekt tedy není zařazen do skupiny A ani B.</v>
      </c>
      <c r="B29" s="304"/>
      <c r="C29" s="304"/>
      <c r="D29" s="304"/>
      <c r="E29" s="304"/>
      <c r="F29" s="304"/>
      <c r="G29" s="304"/>
      <c r="H29" s="304"/>
      <c r="I29" s="304"/>
      <c r="J29" s="304"/>
      <c r="K29" s="304"/>
      <c r="L29" s="304"/>
      <c r="M29" s="304"/>
      <c r="N29" s="120">
        <f>MAX(J15:J25)</f>
        <v>0.6</v>
      </c>
    </row>
    <row r="30" spans="1:18" ht="12" customHeight="1" x14ac:dyDescent="0.25">
      <c r="A30" s="303"/>
      <c r="B30" s="304"/>
      <c r="C30" s="304"/>
      <c r="D30" s="304"/>
      <c r="E30" s="304"/>
      <c r="F30" s="304"/>
      <c r="G30" s="304"/>
      <c r="H30" s="304"/>
      <c r="I30" s="304"/>
      <c r="J30" s="304"/>
      <c r="K30" s="304"/>
      <c r="L30" s="304"/>
      <c r="M30" s="304"/>
      <c r="N30" s="119" t="s">
        <v>334</v>
      </c>
    </row>
    <row r="31" spans="1:18" ht="25.5" customHeight="1" x14ac:dyDescent="0.25">
      <c r="A31" s="303"/>
      <c r="B31" s="304"/>
      <c r="C31" s="304"/>
      <c r="D31" s="304"/>
      <c r="E31" s="304"/>
      <c r="F31" s="304"/>
      <c r="G31" s="304"/>
      <c r="H31" s="304"/>
      <c r="I31" s="304"/>
      <c r="J31" s="304"/>
      <c r="K31" s="304"/>
      <c r="L31" s="304"/>
      <c r="M31" s="304"/>
      <c r="N31" s="120">
        <f>MAX(K26:M26)</f>
        <v>0.62</v>
      </c>
    </row>
    <row r="32" spans="1:18" ht="9" customHeight="1" x14ac:dyDescent="0.25">
      <c r="A32" s="7"/>
      <c r="B32" s="6"/>
      <c r="C32" s="6"/>
      <c r="D32" s="6"/>
      <c r="E32" s="6"/>
      <c r="F32" s="6"/>
      <c r="G32" s="6"/>
      <c r="H32" s="6"/>
      <c r="I32" s="6"/>
      <c r="J32" s="6"/>
      <c r="K32" s="6"/>
      <c r="L32" s="6"/>
      <c r="M32" s="6"/>
      <c r="N32" s="8"/>
    </row>
    <row r="33" spans="1:14" ht="33.75" customHeight="1" thickBot="1" x14ac:dyDescent="0.3">
      <c r="A33" s="305" t="str">
        <f>IF(AND(N29&lt;1,N31&lt;1)=TRUE,(IF(OR(N29&gt;0.02,N31&gt;0.02)=TRUE,"Množství nebezpečné látky umístěné v objektu přesáhlo 2 % množství uvedeného v příloze č. 1 k zákonu v sloupci 2 tabulky I nebo II a je nutné tento protokol zaslat dle § 4 odst. 3 zákona na krajský úřad.","Množství nebezpečné látky umístěné v objektu nepřesáhlo 2 % množství uvedeného v příloze č. 1 k zákonu v sloupci 2 tabulky I nebo II a není tedy nutné tento protokol zaslat dle § 4 odst. 3 zákona na krajský úřad.")),"")</f>
        <v>Množství nebezpečné látky umístěné v objektu přesáhlo 2 % množství uvedeného v příloze č. 1 k zákonu v sloupci 2 tabulky I nebo II a je nutné tento protokol zaslat dle § 4 odst. 3 zákona na krajský úřad.</v>
      </c>
      <c r="B33" s="306"/>
      <c r="C33" s="306"/>
      <c r="D33" s="306"/>
      <c r="E33" s="306"/>
      <c r="F33" s="306"/>
      <c r="G33" s="306"/>
      <c r="H33" s="306"/>
      <c r="I33" s="306"/>
      <c r="J33" s="306"/>
      <c r="K33" s="306"/>
      <c r="L33" s="306"/>
      <c r="M33" s="306"/>
      <c r="N33" s="118"/>
    </row>
    <row r="34" spans="1:14" ht="7.5" customHeight="1" x14ac:dyDescent="0.25">
      <c r="A34" s="96"/>
      <c r="B34" s="96"/>
      <c r="C34" s="96"/>
      <c r="D34" s="96"/>
      <c r="E34" s="96"/>
      <c r="F34" s="96"/>
      <c r="G34" s="96"/>
      <c r="H34" s="96"/>
      <c r="I34" s="96"/>
      <c r="J34" s="96"/>
      <c r="K34" s="96"/>
      <c r="L34" s="96"/>
      <c r="M34" s="96"/>
      <c r="N34" s="97"/>
    </row>
    <row r="35" spans="1:14" ht="58.5" customHeight="1" x14ac:dyDescent="0.25">
      <c r="A35" s="121" t="s">
        <v>307</v>
      </c>
      <c r="B35" s="97"/>
      <c r="C35" s="97"/>
      <c r="D35" s="307" t="s">
        <v>54</v>
      </c>
      <c r="E35" s="307"/>
      <c r="F35" s="307"/>
      <c r="G35" s="307"/>
      <c r="H35" s="307"/>
      <c r="I35" s="97"/>
      <c r="J35" s="97"/>
      <c r="K35" s="97"/>
      <c r="L35" s="97"/>
      <c r="M35" s="97"/>
      <c r="N35" s="97"/>
    </row>
    <row r="36" spans="1:14" x14ac:dyDescent="0.25">
      <c r="A36" s="98"/>
      <c r="B36" s="97"/>
      <c r="C36" s="97"/>
      <c r="D36" s="97"/>
      <c r="E36" s="97"/>
      <c r="F36" s="97"/>
      <c r="G36" s="97"/>
      <c r="H36" s="97"/>
      <c r="I36" s="97"/>
      <c r="J36" s="97"/>
      <c r="K36" s="97"/>
      <c r="L36" s="97"/>
      <c r="M36" s="97"/>
      <c r="N36" s="97"/>
    </row>
  </sheetData>
  <mergeCells count="33">
    <mergeCell ref="A1:N1"/>
    <mergeCell ref="A2:N2"/>
    <mergeCell ref="A4:F4"/>
    <mergeCell ref="H4:N4"/>
    <mergeCell ref="B5:F5"/>
    <mergeCell ref="H5:J5"/>
    <mergeCell ref="K5:N5"/>
    <mergeCell ref="P5:T7"/>
    <mergeCell ref="B6:F6"/>
    <mergeCell ref="H6:J6"/>
    <mergeCell ref="K6:N6"/>
    <mergeCell ref="B7:F7"/>
    <mergeCell ref="H7:J7"/>
    <mergeCell ref="K7:N7"/>
    <mergeCell ref="N13:N14"/>
    <mergeCell ref="B8:F8"/>
    <mergeCell ref="H8:J8"/>
    <mergeCell ref="K8:N8"/>
    <mergeCell ref="B9:F9"/>
    <mergeCell ref="A11:N11"/>
    <mergeCell ref="A13:A14"/>
    <mergeCell ref="B13:B14"/>
    <mergeCell ref="C13:C14"/>
    <mergeCell ref="D13:D14"/>
    <mergeCell ref="E13:G13"/>
    <mergeCell ref="A29:M31"/>
    <mergeCell ref="A33:M33"/>
    <mergeCell ref="D35:H35"/>
    <mergeCell ref="A28:M28"/>
    <mergeCell ref="H13:H14"/>
    <mergeCell ref="I13:I14"/>
    <mergeCell ref="J13:J14"/>
    <mergeCell ref="K13:M13"/>
  </mergeCells>
  <conditionalFormatting sqref="A29">
    <cfRule type="expression" dxfId="83" priority="26" stopIfTrue="1">
      <formula>N31&gt;1</formula>
    </cfRule>
    <cfRule type="expression" dxfId="82" priority="27" stopIfTrue="1">
      <formula>N31&lt;=1</formula>
    </cfRule>
  </conditionalFormatting>
  <conditionalFormatting sqref="A32:B32">
    <cfRule type="expression" dxfId="81" priority="8" stopIfTrue="1">
      <formula>N32&gt;1</formula>
    </cfRule>
    <cfRule type="expression" dxfId="80" priority="9" stopIfTrue="1">
      <formula>N32&lt;=1</formula>
    </cfRule>
  </conditionalFormatting>
  <conditionalFormatting sqref="A33:B33">
    <cfRule type="expression" dxfId="79" priority="14" stopIfTrue="1">
      <formula>OR(N29&gt;0.02,N31&gt;0.02)=TRUE</formula>
    </cfRule>
    <cfRule type="expression" dxfId="78" priority="15" stopIfTrue="1">
      <formula>OR(N29&gt;0.02,N31&gt;0.02)=FALSE</formula>
    </cfRule>
  </conditionalFormatting>
  <conditionalFormatting sqref="C32">
    <cfRule type="expression" dxfId="77" priority="12" stopIfTrue="1">
      <formula>#REF!&gt;1</formula>
    </cfRule>
    <cfRule type="expression" dxfId="76" priority="13" stopIfTrue="1">
      <formula>#REF!&lt;=1</formula>
    </cfRule>
  </conditionalFormatting>
  <conditionalFormatting sqref="C33">
    <cfRule type="expression" dxfId="75" priority="18" stopIfTrue="1">
      <formula>OR(#REF!&gt;0.02,#REF!&gt;0.02)=TRUE</formula>
    </cfRule>
    <cfRule type="expression" dxfId="74" priority="19" stopIfTrue="1">
      <formula>OR(#REF!&gt;0.02,#REF!&gt;0.02)=FALSE</formula>
    </cfRule>
  </conditionalFormatting>
  <conditionalFormatting sqref="D32:M32">
    <cfRule type="expression" dxfId="73" priority="10" stopIfTrue="1">
      <formula>P32&gt;1</formula>
    </cfRule>
    <cfRule type="expression" dxfId="72" priority="11" stopIfTrue="1">
      <formula>P32&lt;=1</formula>
    </cfRule>
  </conditionalFormatting>
  <conditionalFormatting sqref="D33:M33">
    <cfRule type="expression" dxfId="71" priority="16" stopIfTrue="1">
      <formula>OR(P29&gt;0.02,P31&gt;0.02)=TRUE</formula>
    </cfRule>
    <cfRule type="expression" dxfId="70" priority="17" stopIfTrue="1">
      <formula>OR(P29&gt;0.02,P31&gt;0.02)=FALSE</formula>
    </cfRule>
  </conditionalFormatting>
  <conditionalFormatting sqref="E15:G25">
    <cfRule type="cellIs" dxfId="69" priority="7" stopIfTrue="1" operator="notEqual">
      <formula>""</formula>
    </cfRule>
  </conditionalFormatting>
  <conditionalFormatting sqref="K26:M26 J15:J25">
    <cfRule type="expression" dxfId="68" priority="20" stopIfTrue="1">
      <formula>AND(J15&gt;0.02,J15&lt;=1)</formula>
    </cfRule>
    <cfRule type="cellIs" dxfId="67" priority="21" stopIfTrue="1" operator="greaterThan">
      <formula>1</formula>
    </cfRule>
    <cfRule type="cellIs" dxfId="66" priority="22" stopIfTrue="1" operator="lessThanOrEqual">
      <formula>0.02</formula>
    </cfRule>
  </conditionalFormatting>
  <conditionalFormatting sqref="N29 N31">
    <cfRule type="cellIs" dxfId="65" priority="23" stopIfTrue="1" operator="lessThanOrEqual">
      <formula>1</formula>
    </cfRule>
    <cfRule type="cellIs" dxfId="64" priority="24" stopIfTrue="1" operator="greaterThan">
      <formula>1</formula>
    </cfRule>
  </conditionalFormatting>
  <conditionalFormatting sqref="K15:M25">
    <cfRule type="expression" dxfId="11" priority="4" stopIfTrue="1">
      <formula>AND(K15&gt;0.02,K15&lt;=1)</formula>
    </cfRule>
    <cfRule type="cellIs" dxfId="10" priority="5" stopIfTrue="1" operator="greaterThan">
      <formula>1</formula>
    </cfRule>
    <cfRule type="cellIs" dxfId="9" priority="6" stopIfTrue="1" operator="lessThanOrEqual">
      <formula>0.02</formula>
    </cfRule>
  </conditionalFormatting>
  <conditionalFormatting sqref="L15:L25">
    <cfRule type="cellIs" dxfId="8" priority="3" operator="equal">
      <formula>" -"</formula>
    </cfRule>
  </conditionalFormatting>
  <conditionalFormatting sqref="M15:M25">
    <cfRule type="cellIs" dxfId="7" priority="2" operator="equal">
      <formula>" -"</formula>
    </cfRule>
  </conditionalFormatting>
  <conditionalFormatting sqref="K15:K25">
    <cfRule type="cellIs" dxfId="6" priority="1" operator="equal">
      <formula>" -"</formula>
    </cfRule>
  </conditionalFormatting>
  <pageMargins left="0.43307086614173229" right="0.31496062992125984" top="0.35433070866141736" bottom="0.39370078740157483" header="0.19685039370078741" footer="0.19685039370078741"/>
  <pageSetup paperSize="9" orientation="landscape" r:id="rId1"/>
  <headerFooter alignWithMargins="0">
    <oddFooter>&amp;Lwww.envigroup.cz&amp;C&amp;8Formulář vytvořen společností ENVI GROUP s.r.o.&amp;Rinfo@envigroup.cz</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T38"/>
  <sheetViews>
    <sheetView showGridLines="0" view="pageBreakPreview" topLeftCell="A15" zoomScale="130" zoomScaleNormal="115" zoomScaleSheetLayoutView="130" workbookViewId="0">
      <selection activeCell="A15" sqref="A15:N25"/>
    </sheetView>
  </sheetViews>
  <sheetFormatPr defaultRowHeight="12.5" x14ac:dyDescent="0.25"/>
  <cols>
    <col min="1" max="1" width="26.7265625" customWidth="1"/>
    <col min="3" max="3" width="8.1796875" customWidth="1"/>
    <col min="4" max="4" width="16.54296875" customWidth="1"/>
    <col min="5" max="7" width="4.7265625" customWidth="1"/>
    <col min="8" max="8" width="5.1796875" customWidth="1"/>
    <col min="9" max="9" width="7" customWidth="1"/>
    <col min="10" max="10" width="8.453125" customWidth="1"/>
    <col min="11" max="11" width="8.26953125" customWidth="1"/>
    <col min="12" max="13" width="8.1796875" customWidth="1"/>
    <col min="14" max="14" width="22.26953125" customWidth="1"/>
  </cols>
  <sheetData>
    <row r="1" spans="1:20" ht="32.5" x14ac:dyDescent="0.65">
      <c r="A1" s="337" t="s">
        <v>40</v>
      </c>
      <c r="B1" s="337"/>
      <c r="C1" s="337"/>
      <c r="D1" s="337"/>
      <c r="E1" s="337"/>
      <c r="F1" s="337"/>
      <c r="G1" s="337"/>
      <c r="H1" s="337"/>
      <c r="I1" s="337"/>
      <c r="J1" s="337"/>
      <c r="K1" s="337"/>
      <c r="L1" s="337"/>
      <c r="M1" s="337"/>
      <c r="N1" s="337"/>
    </row>
    <row r="2" spans="1:20" x14ac:dyDescent="0.25">
      <c r="A2" s="338" t="s">
        <v>41</v>
      </c>
      <c r="B2" s="338"/>
      <c r="C2" s="338"/>
      <c r="D2" s="338"/>
      <c r="E2" s="338"/>
      <c r="F2" s="338"/>
      <c r="G2" s="338"/>
      <c r="H2" s="338"/>
      <c r="I2" s="338"/>
      <c r="J2" s="338"/>
      <c r="K2" s="338"/>
      <c r="L2" s="338"/>
      <c r="M2" s="338"/>
      <c r="N2" s="338"/>
    </row>
    <row r="3" spans="1:20" ht="13" thickBot="1" x14ac:dyDescent="0.3">
      <c r="A3" s="3"/>
      <c r="B3" s="3"/>
      <c r="C3" s="3"/>
      <c r="D3" s="3"/>
      <c r="E3" s="3"/>
      <c r="F3" s="3"/>
      <c r="G3" s="3"/>
      <c r="H3" s="3"/>
      <c r="I3" s="3"/>
      <c r="J3" s="3"/>
      <c r="K3" s="3"/>
      <c r="L3" s="3"/>
      <c r="M3" s="3"/>
      <c r="N3" s="3"/>
    </row>
    <row r="4" spans="1:20" ht="18" customHeight="1" x14ac:dyDescent="0.25">
      <c r="A4" s="339" t="s">
        <v>46</v>
      </c>
      <c r="B4" s="340"/>
      <c r="C4" s="340"/>
      <c r="D4" s="340"/>
      <c r="E4" s="340"/>
      <c r="F4" s="341"/>
      <c r="G4" s="4"/>
      <c r="H4" s="342" t="s">
        <v>51</v>
      </c>
      <c r="I4" s="343"/>
      <c r="J4" s="343"/>
      <c r="K4" s="343"/>
      <c r="L4" s="343"/>
      <c r="M4" s="343"/>
      <c r="N4" s="344"/>
      <c r="P4" t="s">
        <v>305</v>
      </c>
    </row>
    <row r="5" spans="1:20" ht="20.149999999999999" customHeight="1" x14ac:dyDescent="0.25">
      <c r="A5" s="99" t="s">
        <v>47</v>
      </c>
      <c r="B5" s="316"/>
      <c r="C5" s="316"/>
      <c r="D5" s="316"/>
      <c r="E5" s="316"/>
      <c r="F5" s="317"/>
      <c r="G5" s="5"/>
      <c r="H5" s="331" t="s">
        <v>42</v>
      </c>
      <c r="I5" s="332"/>
      <c r="J5" s="333"/>
      <c r="K5" s="334"/>
      <c r="L5" s="335"/>
      <c r="M5" s="335"/>
      <c r="N5" s="336"/>
      <c r="P5" s="330" t="s">
        <v>306</v>
      </c>
      <c r="Q5" s="330"/>
      <c r="R5" s="330"/>
      <c r="S5" s="330"/>
      <c r="T5" s="330"/>
    </row>
    <row r="6" spans="1:20" ht="20.149999999999999" customHeight="1" x14ac:dyDescent="0.25">
      <c r="A6" s="99" t="s">
        <v>48</v>
      </c>
      <c r="B6" s="316"/>
      <c r="C6" s="316"/>
      <c r="D6" s="316"/>
      <c r="E6" s="316"/>
      <c r="F6" s="317"/>
      <c r="G6" s="5"/>
      <c r="H6" s="331" t="s">
        <v>43</v>
      </c>
      <c r="I6" s="332"/>
      <c r="J6" s="333"/>
      <c r="K6" s="334"/>
      <c r="L6" s="335"/>
      <c r="M6" s="335"/>
      <c r="N6" s="336"/>
      <c r="P6" s="330"/>
      <c r="Q6" s="330"/>
      <c r="R6" s="330"/>
      <c r="S6" s="330"/>
      <c r="T6" s="330"/>
    </row>
    <row r="7" spans="1:20" ht="20.149999999999999" customHeight="1" x14ac:dyDescent="0.25">
      <c r="A7" s="99" t="s">
        <v>44</v>
      </c>
      <c r="B7" s="316"/>
      <c r="C7" s="316"/>
      <c r="D7" s="316"/>
      <c r="E7" s="316"/>
      <c r="F7" s="317"/>
      <c r="G7" s="5"/>
      <c r="H7" s="331" t="s">
        <v>44</v>
      </c>
      <c r="I7" s="332"/>
      <c r="J7" s="333"/>
      <c r="K7" s="334"/>
      <c r="L7" s="335"/>
      <c r="M7" s="335"/>
      <c r="N7" s="336"/>
      <c r="P7" s="330"/>
      <c r="Q7" s="330"/>
      <c r="R7" s="330"/>
      <c r="S7" s="330"/>
      <c r="T7" s="330"/>
    </row>
    <row r="8" spans="1:20" ht="20.149999999999999" customHeight="1" thickBot="1" x14ac:dyDescent="0.3">
      <c r="A8" s="99" t="s">
        <v>49</v>
      </c>
      <c r="B8" s="316"/>
      <c r="C8" s="316"/>
      <c r="D8" s="316"/>
      <c r="E8" s="316"/>
      <c r="F8" s="317"/>
      <c r="G8" s="5"/>
      <c r="H8" s="318" t="s">
        <v>45</v>
      </c>
      <c r="I8" s="319"/>
      <c r="J8" s="320"/>
      <c r="K8" s="321"/>
      <c r="L8" s="322"/>
      <c r="M8" s="322"/>
      <c r="N8" s="323"/>
    </row>
    <row r="9" spans="1:20" ht="20.149999999999999" customHeight="1" thickBot="1" x14ac:dyDescent="0.3">
      <c r="A9" s="100" t="s">
        <v>50</v>
      </c>
      <c r="B9" s="324"/>
      <c r="C9" s="325"/>
      <c r="D9" s="325"/>
      <c r="E9" s="325"/>
      <c r="F9" s="326"/>
      <c r="G9" s="5"/>
      <c r="H9" s="5"/>
      <c r="I9" s="5"/>
      <c r="J9" s="5"/>
      <c r="K9" s="5"/>
      <c r="L9" s="5"/>
      <c r="M9" s="5"/>
      <c r="N9" s="5"/>
    </row>
    <row r="10" spans="1:20" ht="16.5" customHeight="1" x14ac:dyDescent="0.25">
      <c r="C10" s="2"/>
      <c r="D10" s="2"/>
      <c r="E10" s="2"/>
      <c r="F10" s="2"/>
      <c r="G10" s="2"/>
      <c r="H10" s="2"/>
    </row>
    <row r="11" spans="1:20" ht="16.5" customHeight="1" x14ac:dyDescent="0.25">
      <c r="A11" s="327" t="s">
        <v>52</v>
      </c>
      <c r="B11" s="327"/>
      <c r="C11" s="327"/>
      <c r="D11" s="327"/>
      <c r="E11" s="327"/>
      <c r="F11" s="327"/>
      <c r="G11" s="327"/>
      <c r="H11" s="327"/>
      <c r="I11" s="327"/>
      <c r="J11" s="327"/>
      <c r="K11" s="327"/>
      <c r="L11" s="327"/>
      <c r="M11" s="327"/>
      <c r="N11" s="327"/>
    </row>
    <row r="12" spans="1:20" ht="3.75" customHeight="1" thickBot="1" x14ac:dyDescent="0.3"/>
    <row r="13" spans="1:20" ht="32.25" customHeight="1" x14ac:dyDescent="0.25">
      <c r="A13" s="328" t="s">
        <v>27</v>
      </c>
      <c r="B13" s="310" t="s">
        <v>285</v>
      </c>
      <c r="C13" s="311" t="s">
        <v>286</v>
      </c>
      <c r="D13" s="311" t="s">
        <v>28</v>
      </c>
      <c r="E13" s="312" t="s">
        <v>356</v>
      </c>
      <c r="F13" s="313"/>
      <c r="G13" s="314"/>
      <c r="H13" s="310" t="s">
        <v>291</v>
      </c>
      <c r="I13" s="311" t="s">
        <v>32</v>
      </c>
      <c r="J13" s="310" t="s">
        <v>33</v>
      </c>
      <c r="K13" s="312" t="s">
        <v>34</v>
      </c>
      <c r="L13" s="313"/>
      <c r="M13" s="314"/>
      <c r="N13" s="315" t="s">
        <v>35</v>
      </c>
    </row>
    <row r="14" spans="1:20" ht="13" thickBot="1" x14ac:dyDescent="0.3">
      <c r="A14" s="329"/>
      <c r="B14" s="360"/>
      <c r="C14" s="361"/>
      <c r="D14" s="361"/>
      <c r="E14" s="220" t="s">
        <v>29</v>
      </c>
      <c r="F14" s="221" t="s">
        <v>30</v>
      </c>
      <c r="G14" s="222" t="s">
        <v>31</v>
      </c>
      <c r="H14" s="360"/>
      <c r="I14" s="361"/>
      <c r="J14" s="360"/>
      <c r="K14" s="220" t="s">
        <v>29</v>
      </c>
      <c r="L14" s="221" t="s">
        <v>30</v>
      </c>
      <c r="M14" s="222" t="s">
        <v>31</v>
      </c>
      <c r="N14" s="362"/>
    </row>
    <row r="15" spans="1:20" ht="28.5" customHeight="1" x14ac:dyDescent="0.25">
      <c r="A15" s="66" t="s">
        <v>282</v>
      </c>
      <c r="B15" s="67">
        <v>0.1</v>
      </c>
      <c r="C15" s="68" t="s">
        <v>53</v>
      </c>
      <c r="D15" s="141" t="s">
        <v>289</v>
      </c>
      <c r="E15" s="69"/>
      <c r="F15" s="70" t="s">
        <v>36</v>
      </c>
      <c r="G15" s="71"/>
      <c r="H15" s="72" t="s">
        <v>38</v>
      </c>
      <c r="I15" s="73">
        <v>5</v>
      </c>
      <c r="J15" s="109">
        <f t="shared" ref="J15:J25" si="0">IF(I15&lt;&gt;"",B15/I15,0)</f>
        <v>0.02</v>
      </c>
      <c r="K15" s="110" t="str">
        <f>IF(E15&lt;&gt;"",$J15," -")</f>
        <v xml:space="preserve"> -</v>
      </c>
      <c r="L15" s="111">
        <f>IF(F15&lt;&gt;"",$J15," -")</f>
        <v>0.02</v>
      </c>
      <c r="M15" s="112" t="str">
        <f>IF(G15&lt;&gt;"",$J15," -")</f>
        <v xml:space="preserve"> -</v>
      </c>
      <c r="N15" s="101"/>
    </row>
    <row r="16" spans="1:20" ht="28.5" customHeight="1" x14ac:dyDescent="0.25">
      <c r="A16" s="74" t="s">
        <v>283</v>
      </c>
      <c r="B16" s="75">
        <v>0.1</v>
      </c>
      <c r="C16" s="76" t="s">
        <v>53</v>
      </c>
      <c r="D16" s="125" t="s">
        <v>290</v>
      </c>
      <c r="E16" s="77"/>
      <c r="F16" s="78" t="s">
        <v>36</v>
      </c>
      <c r="G16" s="79"/>
      <c r="H16" s="80" t="s">
        <v>38</v>
      </c>
      <c r="I16" s="81">
        <v>200</v>
      </c>
      <c r="J16" s="113">
        <f t="shared" si="0"/>
        <v>5.0000000000000001E-4</v>
      </c>
      <c r="K16" s="216" t="str">
        <f t="shared" ref="K16:K25" si="1">IF(E16&lt;&gt;"",$J16," -")</f>
        <v xml:space="preserve"> -</v>
      </c>
      <c r="L16" s="217">
        <f t="shared" ref="L16:L25" si="2">IF(F16&lt;&gt;"",$J16," -")</f>
        <v>5.0000000000000001E-4</v>
      </c>
      <c r="M16" s="218" t="str">
        <f t="shared" ref="M16:M25" si="3">IF(G16&lt;&gt;"",$J16," -")</f>
        <v xml:space="preserve"> -</v>
      </c>
      <c r="N16" s="102"/>
    </row>
    <row r="17" spans="1:18" ht="27.75" customHeight="1" x14ac:dyDescent="0.25">
      <c r="A17" s="74" t="s">
        <v>284</v>
      </c>
      <c r="B17" s="75">
        <v>0.1</v>
      </c>
      <c r="C17" s="76" t="s">
        <v>53</v>
      </c>
      <c r="D17" s="125" t="s">
        <v>289</v>
      </c>
      <c r="E17" s="77"/>
      <c r="F17" s="78" t="s">
        <v>36</v>
      </c>
      <c r="G17" s="79"/>
      <c r="H17" s="80" t="s">
        <v>38</v>
      </c>
      <c r="I17" s="81">
        <v>50</v>
      </c>
      <c r="J17" s="113">
        <f t="shared" si="0"/>
        <v>2E-3</v>
      </c>
      <c r="K17" s="216" t="str">
        <f t="shared" si="1"/>
        <v xml:space="preserve"> -</v>
      </c>
      <c r="L17" s="217">
        <f t="shared" si="2"/>
        <v>2E-3</v>
      </c>
      <c r="M17" s="218" t="str">
        <f t="shared" si="3"/>
        <v xml:space="preserve"> -</v>
      </c>
      <c r="N17" s="102"/>
    </row>
    <row r="18" spans="1:18" ht="51.75" customHeight="1" x14ac:dyDescent="0.25">
      <c r="A18" s="82" t="s">
        <v>350</v>
      </c>
      <c r="B18" s="347">
        <v>1.5</v>
      </c>
      <c r="C18" s="76" t="s">
        <v>287</v>
      </c>
      <c r="D18" s="125" t="s">
        <v>344</v>
      </c>
      <c r="E18" s="77" t="s">
        <v>36</v>
      </c>
      <c r="F18" s="78"/>
      <c r="G18" s="79"/>
      <c r="H18" s="80" t="s">
        <v>39</v>
      </c>
      <c r="I18" s="81">
        <v>50</v>
      </c>
      <c r="J18" s="113">
        <f t="shared" si="0"/>
        <v>0.03</v>
      </c>
      <c r="K18" s="216">
        <f t="shared" si="1"/>
        <v>0.03</v>
      </c>
      <c r="L18" s="217" t="str">
        <f t="shared" si="2"/>
        <v xml:space="preserve"> -</v>
      </c>
      <c r="M18" s="218" t="str">
        <f t="shared" si="3"/>
        <v xml:space="preserve"> -</v>
      </c>
      <c r="N18" s="102" t="s">
        <v>345</v>
      </c>
    </row>
    <row r="19" spans="1:18" ht="42.75" customHeight="1" x14ac:dyDescent="0.25">
      <c r="A19" s="82" t="s">
        <v>351</v>
      </c>
      <c r="B19" s="348"/>
      <c r="C19" s="76" t="s">
        <v>287</v>
      </c>
      <c r="D19" s="125" t="s">
        <v>347</v>
      </c>
      <c r="E19" s="77"/>
      <c r="F19" s="78" t="s">
        <v>36</v>
      </c>
      <c r="G19" s="79"/>
      <c r="H19" s="80" t="s">
        <v>39</v>
      </c>
      <c r="I19" s="81">
        <v>150</v>
      </c>
      <c r="J19" s="113">
        <f>IF(I19&lt;&gt;"",B18/I19,0)</f>
        <v>0.01</v>
      </c>
      <c r="K19" s="216" t="str">
        <f t="shared" si="1"/>
        <v xml:space="preserve"> -</v>
      </c>
      <c r="L19" s="217">
        <f t="shared" si="2"/>
        <v>0.01</v>
      </c>
      <c r="M19" s="218" t="str">
        <f t="shared" si="3"/>
        <v xml:space="preserve"> -</v>
      </c>
      <c r="N19" s="102" t="s">
        <v>346</v>
      </c>
    </row>
    <row r="20" spans="1:18" ht="41.25" customHeight="1" x14ac:dyDescent="0.25">
      <c r="A20" s="83" t="s">
        <v>352</v>
      </c>
      <c r="B20" s="348"/>
      <c r="C20" s="85" t="s">
        <v>287</v>
      </c>
      <c r="D20" s="126" t="s">
        <v>348</v>
      </c>
      <c r="E20" s="77"/>
      <c r="F20" s="78" t="s">
        <v>36</v>
      </c>
      <c r="G20" s="79"/>
      <c r="H20" s="80" t="s">
        <v>39</v>
      </c>
      <c r="I20" s="81">
        <v>5000</v>
      </c>
      <c r="J20" s="113">
        <f>IF(I20&lt;&gt;"",B18/I20,0)</f>
        <v>2.9999999999999997E-4</v>
      </c>
      <c r="K20" s="216" t="str">
        <f t="shared" si="1"/>
        <v xml:space="preserve"> -</v>
      </c>
      <c r="L20" s="217">
        <f t="shared" si="2"/>
        <v>2.9999999999999997E-4</v>
      </c>
      <c r="M20" s="218" t="str">
        <f t="shared" si="3"/>
        <v xml:space="preserve"> -</v>
      </c>
      <c r="N20" s="102" t="s">
        <v>346</v>
      </c>
    </row>
    <row r="21" spans="1:18" ht="48.75" customHeight="1" x14ac:dyDescent="0.25">
      <c r="A21" s="83" t="s">
        <v>353</v>
      </c>
      <c r="B21" s="348"/>
      <c r="C21" s="85" t="s">
        <v>287</v>
      </c>
      <c r="D21" s="126" t="s">
        <v>184</v>
      </c>
      <c r="E21" s="77"/>
      <c r="F21" s="78"/>
      <c r="G21" s="79" t="s">
        <v>36</v>
      </c>
      <c r="H21" s="80" t="s">
        <v>39</v>
      </c>
      <c r="I21" s="81">
        <v>100</v>
      </c>
      <c r="J21" s="113">
        <f>IF(I21&lt;&gt;"",B18/I21,0)</f>
        <v>1.4999999999999999E-2</v>
      </c>
      <c r="K21" s="216" t="str">
        <f t="shared" si="1"/>
        <v xml:space="preserve"> -</v>
      </c>
      <c r="L21" s="217" t="str">
        <f t="shared" si="2"/>
        <v xml:space="preserve"> -</v>
      </c>
      <c r="M21" s="218">
        <f t="shared" si="3"/>
        <v>1.4999999999999999E-2</v>
      </c>
      <c r="N21" s="102" t="s">
        <v>349</v>
      </c>
    </row>
    <row r="22" spans="1:18" ht="43.5" customHeight="1" x14ac:dyDescent="0.25">
      <c r="A22" s="83" t="s">
        <v>354</v>
      </c>
      <c r="B22" s="349"/>
      <c r="C22" s="85" t="s">
        <v>287</v>
      </c>
      <c r="D22" s="126" t="s">
        <v>288</v>
      </c>
      <c r="E22" s="77"/>
      <c r="F22" s="78"/>
      <c r="G22" s="79" t="s">
        <v>36</v>
      </c>
      <c r="H22" s="80" t="s">
        <v>39</v>
      </c>
      <c r="I22" s="81">
        <v>200</v>
      </c>
      <c r="J22" s="113">
        <f>IF(I22&lt;&gt;"",B18/I22,0)</f>
        <v>7.4999999999999997E-3</v>
      </c>
      <c r="K22" s="216" t="str">
        <f t="shared" si="1"/>
        <v xml:space="preserve"> -</v>
      </c>
      <c r="L22" s="217" t="str">
        <f t="shared" si="2"/>
        <v xml:space="preserve"> -</v>
      </c>
      <c r="M22" s="218">
        <f t="shared" si="3"/>
        <v>7.4999999999999997E-3</v>
      </c>
      <c r="N22" s="102" t="s">
        <v>349</v>
      </c>
    </row>
    <row r="23" spans="1:18" ht="45" customHeight="1" x14ac:dyDescent="0.25">
      <c r="A23" s="83"/>
      <c r="B23" s="84"/>
      <c r="C23" s="85"/>
      <c r="D23" s="86"/>
      <c r="E23" s="77"/>
      <c r="F23" s="78"/>
      <c r="G23" s="79"/>
      <c r="H23" s="80"/>
      <c r="I23" s="81"/>
      <c r="J23" s="113">
        <f>IF(I23&lt;&gt;"",B23/I23,0)</f>
        <v>0</v>
      </c>
      <c r="K23" s="216" t="str">
        <f t="shared" si="1"/>
        <v xml:space="preserve"> -</v>
      </c>
      <c r="L23" s="217" t="str">
        <f t="shared" si="2"/>
        <v xml:space="preserve"> -</v>
      </c>
      <c r="M23" s="218" t="str">
        <f t="shared" si="3"/>
        <v xml:space="preserve"> -</v>
      </c>
      <c r="N23" s="103"/>
    </row>
    <row r="24" spans="1:18" ht="45" customHeight="1" x14ac:dyDescent="0.25">
      <c r="A24" s="83"/>
      <c r="B24" s="84"/>
      <c r="C24" s="85"/>
      <c r="D24" s="86"/>
      <c r="E24" s="77"/>
      <c r="F24" s="78"/>
      <c r="G24" s="79"/>
      <c r="H24" s="80"/>
      <c r="I24" s="81"/>
      <c r="J24" s="113">
        <f t="shared" si="0"/>
        <v>0</v>
      </c>
      <c r="K24" s="216" t="str">
        <f t="shared" si="1"/>
        <v xml:space="preserve"> -</v>
      </c>
      <c r="L24" s="217" t="str">
        <f t="shared" si="2"/>
        <v xml:space="preserve"> -</v>
      </c>
      <c r="M24" s="218" t="str">
        <f t="shared" si="3"/>
        <v xml:space="preserve"> -</v>
      </c>
      <c r="N24" s="103"/>
    </row>
    <row r="25" spans="1:18" ht="45" customHeight="1" thickBot="1" x14ac:dyDescent="0.3">
      <c r="A25" s="87"/>
      <c r="B25" s="88"/>
      <c r="C25" s="89"/>
      <c r="D25" s="90"/>
      <c r="E25" s="91"/>
      <c r="F25" s="92"/>
      <c r="G25" s="93"/>
      <c r="H25" s="94"/>
      <c r="I25" s="95"/>
      <c r="J25" s="114">
        <f t="shared" si="0"/>
        <v>0</v>
      </c>
      <c r="K25" s="233" t="str">
        <f t="shared" si="1"/>
        <v xml:space="preserve"> -</v>
      </c>
      <c r="L25" s="234" t="str">
        <f t="shared" si="2"/>
        <v xml:space="preserve"> -</v>
      </c>
      <c r="M25" s="235" t="str">
        <f t="shared" si="3"/>
        <v xml:space="preserve"> -</v>
      </c>
      <c r="N25" s="104"/>
    </row>
    <row r="26" spans="1:18" ht="21.75" customHeight="1" thickBot="1" x14ac:dyDescent="0.4">
      <c r="J26" s="1" t="s">
        <v>37</v>
      </c>
      <c r="K26" s="115">
        <f>SUM(K15:K25)</f>
        <v>0.03</v>
      </c>
      <c r="L26" s="436">
        <f>SUM(L15:L25)</f>
        <v>3.2800000000000003E-2</v>
      </c>
      <c r="M26" s="116">
        <f>SUM(M15:M25)</f>
        <v>2.2499999999999999E-2</v>
      </c>
    </row>
    <row r="27" spans="1:18" ht="15.5" x14ac:dyDescent="0.35">
      <c r="A27" s="124" t="s">
        <v>355</v>
      </c>
    </row>
    <row r="28" spans="1:18" x14ac:dyDescent="0.25">
      <c r="A28" s="345" t="s">
        <v>381</v>
      </c>
      <c r="B28" s="345"/>
      <c r="C28" s="345"/>
      <c r="D28" s="345"/>
      <c r="E28" s="345"/>
      <c r="F28" s="345"/>
      <c r="G28" s="345"/>
      <c r="H28" s="345"/>
      <c r="I28" s="345"/>
      <c r="J28" s="345"/>
      <c r="K28" s="345"/>
      <c r="L28" s="345"/>
      <c r="M28" s="345"/>
      <c r="N28" s="345"/>
    </row>
    <row r="29" spans="1:18" ht="13" thickBot="1" x14ac:dyDescent="0.3">
      <c r="A29" s="346"/>
      <c r="B29" s="346"/>
      <c r="C29" s="346"/>
      <c r="D29" s="346"/>
      <c r="E29" s="346"/>
      <c r="F29" s="346"/>
      <c r="G29" s="346"/>
      <c r="H29" s="346"/>
      <c r="I29" s="346"/>
      <c r="J29" s="346"/>
      <c r="K29" s="346"/>
      <c r="L29" s="346"/>
      <c r="M29" s="346"/>
      <c r="N29" s="346"/>
    </row>
    <row r="30" spans="1:18" ht="20.25" customHeight="1" x14ac:dyDescent="0.25">
      <c r="A30" s="308" t="s">
        <v>55</v>
      </c>
      <c r="B30" s="309"/>
      <c r="C30" s="309"/>
      <c r="D30" s="309"/>
      <c r="E30" s="309"/>
      <c r="F30" s="309"/>
      <c r="G30" s="309"/>
      <c r="H30" s="309"/>
      <c r="I30" s="309"/>
      <c r="J30" s="309"/>
      <c r="K30" s="309"/>
      <c r="L30" s="309"/>
      <c r="M30" s="309"/>
      <c r="N30" s="119" t="s">
        <v>333</v>
      </c>
      <c r="R30" s="117"/>
    </row>
    <row r="31" spans="1:18" ht="28.5" customHeight="1" x14ac:dyDescent="0.25">
      <c r="A31" s="303" t="str">
        <f>IF(MAX(N31,N33)&gt;1,"Množství jednotlivých látek nebo součet poměrných množství látek umístěných v objektu provedený podle vzorce a za podmínek uvedených v příloze č. 1 k zákonu je větší než 1 a je nutné zpracovat návrh na zařazení objektu do skupiny A či B.","Množství jednotlivých nebezpečných látek nebo součet poměrných množství nebezpečných látek umístěných v objektu provedený podle vzorce a za podmínek uvedených v příloze č. 1 k zákonu je menší než 1. Objekt tedy není zařazen do skupiny A ani B.")</f>
        <v>Množství jednotlivých nebezpečných látek nebo součet poměrných množství nebezpečných látek umístěných v objektu provedený podle vzorce a za podmínek uvedených v příloze č. 1 k zákonu je menší než 1. Objekt tedy není zařazen do skupiny A ani B.</v>
      </c>
      <c r="B31" s="304"/>
      <c r="C31" s="304"/>
      <c r="D31" s="304"/>
      <c r="E31" s="304"/>
      <c r="F31" s="304"/>
      <c r="G31" s="304"/>
      <c r="H31" s="304"/>
      <c r="I31" s="304"/>
      <c r="J31" s="304"/>
      <c r="K31" s="304"/>
      <c r="L31" s="304"/>
      <c r="M31" s="304"/>
      <c r="N31" s="120">
        <f>MAX(J15:J25)</f>
        <v>0.03</v>
      </c>
    </row>
    <row r="32" spans="1:18" ht="12" customHeight="1" x14ac:dyDescent="0.25">
      <c r="A32" s="303"/>
      <c r="B32" s="304"/>
      <c r="C32" s="304"/>
      <c r="D32" s="304"/>
      <c r="E32" s="304"/>
      <c r="F32" s="304"/>
      <c r="G32" s="304"/>
      <c r="H32" s="304"/>
      <c r="I32" s="304"/>
      <c r="J32" s="304"/>
      <c r="K32" s="304"/>
      <c r="L32" s="304"/>
      <c r="M32" s="304"/>
      <c r="N32" s="119" t="s">
        <v>334</v>
      </c>
    </row>
    <row r="33" spans="1:14" ht="25.5" customHeight="1" x14ac:dyDescent="0.25">
      <c r="A33" s="303"/>
      <c r="B33" s="304"/>
      <c r="C33" s="304"/>
      <c r="D33" s="304"/>
      <c r="E33" s="304"/>
      <c r="F33" s="304"/>
      <c r="G33" s="304"/>
      <c r="H33" s="304"/>
      <c r="I33" s="304"/>
      <c r="J33" s="304"/>
      <c r="K33" s="304"/>
      <c r="L33" s="304"/>
      <c r="M33" s="304"/>
      <c r="N33" s="120">
        <f>MAX(K26:M26)</f>
        <v>3.2800000000000003E-2</v>
      </c>
    </row>
    <row r="34" spans="1:14" ht="9" customHeight="1" x14ac:dyDescent="0.25">
      <c r="A34" s="7"/>
      <c r="B34" s="6"/>
      <c r="C34" s="6"/>
      <c r="D34" s="6"/>
      <c r="E34" s="6"/>
      <c r="F34" s="6"/>
      <c r="G34" s="6"/>
      <c r="H34" s="6"/>
      <c r="I34" s="6"/>
      <c r="J34" s="6"/>
      <c r="K34" s="6"/>
      <c r="L34" s="6"/>
      <c r="M34" s="6"/>
      <c r="N34" s="8"/>
    </row>
    <row r="35" spans="1:14" ht="33.75" customHeight="1" thickBot="1" x14ac:dyDescent="0.3">
      <c r="A35" s="305" t="str">
        <f>IF(AND(N33&lt;1,N31&lt;1)=TRUE,(IF(OR(N33&gt;0.02,N31&gt;0.02)=TRUE,"Množství nebezpečné látky umístěné v objektu přesáhlo 2 % množství uvedeného v příloze č. 1 k zákonu v sloupci 2 tabulky I nebo II a je nutné tento protokol zaslat dle § 4 odst. 3 zákona na krajský úřad.","Množství nebezpečné látky umístěné v objektu nepřesáhlo 2 % množství uvedeného v příloze č. 1 k zákonu v sloupci 2 tabulky I nebo II a není tedy nutné tento protokol zaslat dle § 4 odst. 3 zákona na krajský úřad.")),"")</f>
        <v>Množství nebezpečné látky umístěné v objektu přesáhlo 2 % množství uvedeného v příloze č. 1 k zákonu v sloupci 2 tabulky I nebo II a je nutné tento protokol zaslat dle § 4 odst. 3 zákona na krajský úřad.</v>
      </c>
      <c r="B35" s="306"/>
      <c r="C35" s="306"/>
      <c r="D35" s="306"/>
      <c r="E35" s="306"/>
      <c r="F35" s="306"/>
      <c r="G35" s="306"/>
      <c r="H35" s="306"/>
      <c r="I35" s="306"/>
      <c r="J35" s="306"/>
      <c r="K35" s="306"/>
      <c r="L35" s="306"/>
      <c r="M35" s="306"/>
      <c r="N35" s="118"/>
    </row>
    <row r="36" spans="1:14" ht="7.5" customHeight="1" x14ac:dyDescent="0.25">
      <c r="A36" s="127"/>
      <c r="B36" s="128"/>
      <c r="C36" s="128"/>
      <c r="D36" s="128"/>
      <c r="E36" s="128"/>
      <c r="F36" s="128"/>
      <c r="G36" s="128"/>
      <c r="H36" s="128"/>
      <c r="I36" s="128"/>
      <c r="J36" s="128"/>
      <c r="K36" s="128"/>
      <c r="L36" s="128"/>
      <c r="M36" s="128"/>
      <c r="N36" s="129"/>
    </row>
    <row r="37" spans="1:14" ht="58.5" customHeight="1" x14ac:dyDescent="0.25">
      <c r="A37" s="130" t="s">
        <v>307</v>
      </c>
      <c r="B37" s="97"/>
      <c r="C37" s="97"/>
      <c r="D37" s="307" t="s">
        <v>54</v>
      </c>
      <c r="E37" s="307"/>
      <c r="F37" s="307"/>
      <c r="G37" s="307"/>
      <c r="H37" s="307"/>
      <c r="I37" s="97"/>
      <c r="J37" s="97"/>
      <c r="K37" s="97"/>
      <c r="L37" s="97"/>
      <c r="M37" s="97"/>
      <c r="N37" s="131"/>
    </row>
    <row r="38" spans="1:14" ht="13" thickBot="1" x14ac:dyDescent="0.3">
      <c r="A38" s="132"/>
      <c r="B38" s="133"/>
      <c r="C38" s="133"/>
      <c r="D38" s="133"/>
      <c r="E38" s="133"/>
      <c r="F38" s="133"/>
      <c r="G38" s="133"/>
      <c r="H38" s="133"/>
      <c r="I38" s="133"/>
      <c r="J38" s="133"/>
      <c r="K38" s="133"/>
      <c r="L38" s="133"/>
      <c r="M38" s="133"/>
      <c r="N38" s="134"/>
    </row>
  </sheetData>
  <mergeCells count="35">
    <mergeCell ref="A1:N1"/>
    <mergeCell ref="A2:N2"/>
    <mergeCell ref="A4:F4"/>
    <mergeCell ref="H4:N4"/>
    <mergeCell ref="B5:F5"/>
    <mergeCell ref="H5:J5"/>
    <mergeCell ref="K5:N5"/>
    <mergeCell ref="P5:T7"/>
    <mergeCell ref="B6:F6"/>
    <mergeCell ref="H6:J6"/>
    <mergeCell ref="K6:N6"/>
    <mergeCell ref="B7:F7"/>
    <mergeCell ref="H7:J7"/>
    <mergeCell ref="K7:N7"/>
    <mergeCell ref="B8:F8"/>
    <mergeCell ref="H8:J8"/>
    <mergeCell ref="K8:N8"/>
    <mergeCell ref="B9:F9"/>
    <mergeCell ref="A11:N11"/>
    <mergeCell ref="A31:M33"/>
    <mergeCell ref="A35:M35"/>
    <mergeCell ref="D37:H37"/>
    <mergeCell ref="H13:H14"/>
    <mergeCell ref="I13:I14"/>
    <mergeCell ref="J13:J14"/>
    <mergeCell ref="K13:M13"/>
    <mergeCell ref="A28:N29"/>
    <mergeCell ref="B18:B22"/>
    <mergeCell ref="N13:N14"/>
    <mergeCell ref="A30:M30"/>
    <mergeCell ref="A13:A14"/>
    <mergeCell ref="B13:B14"/>
    <mergeCell ref="C13:C14"/>
    <mergeCell ref="D13:D14"/>
    <mergeCell ref="E13:G13"/>
  </mergeCells>
  <conditionalFormatting sqref="A31">
    <cfRule type="expression" dxfId="63" priority="28" stopIfTrue="1">
      <formula>N33&gt;1</formula>
    </cfRule>
    <cfRule type="expression" dxfId="62" priority="29" stopIfTrue="1">
      <formula>N33&lt;=1</formula>
    </cfRule>
  </conditionalFormatting>
  <conditionalFormatting sqref="A34:B34">
    <cfRule type="expression" dxfId="61" priority="10" stopIfTrue="1">
      <formula>N34&gt;1</formula>
    </cfRule>
    <cfRule type="expression" dxfId="60" priority="11" stopIfTrue="1">
      <formula>N34&lt;=1</formula>
    </cfRule>
  </conditionalFormatting>
  <conditionalFormatting sqref="A35:B35">
    <cfRule type="expression" dxfId="59" priority="16" stopIfTrue="1">
      <formula>OR(N31&gt;0.02,N33&gt;0.02)=TRUE</formula>
    </cfRule>
    <cfRule type="expression" dxfId="58" priority="17" stopIfTrue="1">
      <formula>OR(N31&gt;0.02,N33&gt;0.02)=FALSE</formula>
    </cfRule>
  </conditionalFormatting>
  <conditionalFormatting sqref="C34">
    <cfRule type="expression" dxfId="57" priority="14" stopIfTrue="1">
      <formula>#REF!&gt;1</formula>
    </cfRule>
    <cfRule type="expression" dxfId="56" priority="15" stopIfTrue="1">
      <formula>#REF!&lt;=1</formula>
    </cfRule>
  </conditionalFormatting>
  <conditionalFormatting sqref="C35">
    <cfRule type="expression" dxfId="55" priority="20" stopIfTrue="1">
      <formula>OR(#REF!&gt;0.02,#REF!&gt;0.02)=TRUE</formula>
    </cfRule>
    <cfRule type="expression" dxfId="54" priority="21" stopIfTrue="1">
      <formula>OR(#REF!&gt;0.02,#REF!&gt;0.02)=FALSE</formula>
    </cfRule>
  </conditionalFormatting>
  <conditionalFormatting sqref="D34:M34">
    <cfRule type="expression" dxfId="53" priority="12" stopIfTrue="1">
      <formula>P34&gt;1</formula>
    </cfRule>
    <cfRule type="expression" dxfId="52" priority="13" stopIfTrue="1">
      <formula>P34&lt;=1</formula>
    </cfRule>
  </conditionalFormatting>
  <conditionalFormatting sqref="D35:M35">
    <cfRule type="expression" dxfId="51" priority="18" stopIfTrue="1">
      <formula>OR(P31&gt;0.02,P33&gt;0.02)=TRUE</formula>
    </cfRule>
    <cfRule type="expression" dxfId="50" priority="19" stopIfTrue="1">
      <formula>OR(P31&gt;0.02,P33&gt;0.02)=FALSE</formula>
    </cfRule>
  </conditionalFormatting>
  <conditionalFormatting sqref="E15:G25">
    <cfRule type="cellIs" dxfId="49" priority="7" stopIfTrue="1" operator="notEqual">
      <formula>""</formula>
    </cfRule>
  </conditionalFormatting>
  <conditionalFormatting sqref="K26:M26 J15:J25">
    <cfRule type="expression" dxfId="48" priority="22" stopIfTrue="1">
      <formula>AND(J15&gt;0.02,J15&lt;=1)</formula>
    </cfRule>
    <cfRule type="cellIs" dxfId="47" priority="23" stopIfTrue="1" operator="greaterThan">
      <formula>1</formula>
    </cfRule>
    <cfRule type="cellIs" dxfId="46" priority="24" stopIfTrue="1" operator="lessThanOrEqual">
      <formula>0.02</formula>
    </cfRule>
  </conditionalFormatting>
  <conditionalFormatting sqref="N31 N33">
    <cfRule type="cellIs" dxfId="45" priority="25" stopIfTrue="1" operator="lessThanOrEqual">
      <formula>1</formula>
    </cfRule>
    <cfRule type="cellIs" dxfId="44" priority="26" stopIfTrue="1" operator="greaterThan">
      <formula>1</formula>
    </cfRule>
  </conditionalFormatting>
  <conditionalFormatting sqref="K15:M25">
    <cfRule type="expression" dxfId="17" priority="4" stopIfTrue="1">
      <formula>AND(K15&gt;0.02,K15&lt;=1)</formula>
    </cfRule>
    <cfRule type="cellIs" dxfId="16" priority="5" stopIfTrue="1" operator="greaterThan">
      <formula>1</formula>
    </cfRule>
    <cfRule type="cellIs" dxfId="15" priority="6" stopIfTrue="1" operator="lessThanOrEqual">
      <formula>0.02</formula>
    </cfRule>
  </conditionalFormatting>
  <conditionalFormatting sqref="L15:L25">
    <cfRule type="cellIs" dxfId="14" priority="3" operator="equal">
      <formula>" -"</formula>
    </cfRule>
  </conditionalFormatting>
  <conditionalFormatting sqref="M15:M25">
    <cfRule type="cellIs" dxfId="13" priority="2" operator="equal">
      <formula>" -"</formula>
    </cfRule>
  </conditionalFormatting>
  <conditionalFormatting sqref="K15:K25">
    <cfRule type="cellIs" dxfId="12" priority="1" operator="equal">
      <formula>" -"</formula>
    </cfRule>
  </conditionalFormatting>
  <pageMargins left="0.43307086614173229" right="0.31496062992125984" top="0.35433070866141736" bottom="0.39370078740157483" header="0.19685039370078741" footer="0.19685039370078741"/>
  <pageSetup paperSize="9" orientation="landscape" r:id="rId1"/>
  <headerFooter alignWithMargins="0">
    <oddFooter>&amp;Lwww.envigroup.cz&amp;C&amp;8Formulář vytvořen společností ENVI GROUP s.r.o.&amp;Rinfo@envigroup.cz</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T42"/>
  <sheetViews>
    <sheetView showGridLines="0" tabSelected="1" view="pageBreakPreview" zoomScale="190" zoomScaleNormal="115" zoomScaleSheetLayoutView="190" workbookViewId="0">
      <selection activeCell="K15" sqref="K15:M15"/>
    </sheetView>
  </sheetViews>
  <sheetFormatPr defaultRowHeight="12.5" x14ac:dyDescent="0.25"/>
  <cols>
    <col min="1" max="1" width="26.7265625" customWidth="1"/>
    <col min="3" max="3" width="8.1796875" customWidth="1"/>
    <col min="4" max="4" width="16.54296875" customWidth="1"/>
    <col min="5" max="7" width="4.7265625" customWidth="1"/>
    <col min="8" max="8" width="5.1796875" customWidth="1"/>
    <col min="9" max="9" width="7" customWidth="1"/>
    <col min="10" max="10" width="8.453125" customWidth="1"/>
    <col min="11" max="11" width="8.26953125" customWidth="1"/>
    <col min="12" max="13" width="8.1796875" customWidth="1"/>
    <col min="14" max="14" width="22.26953125" customWidth="1"/>
  </cols>
  <sheetData>
    <row r="1" spans="1:20" ht="32.5" x14ac:dyDescent="0.65">
      <c r="A1" s="337" t="s">
        <v>40</v>
      </c>
      <c r="B1" s="337"/>
      <c r="C1" s="337"/>
      <c r="D1" s="337"/>
      <c r="E1" s="337"/>
      <c r="F1" s="337"/>
      <c r="G1" s="337"/>
      <c r="H1" s="337"/>
      <c r="I1" s="337"/>
      <c r="J1" s="337"/>
      <c r="K1" s="337"/>
      <c r="L1" s="337"/>
      <c r="M1" s="337"/>
      <c r="N1" s="337"/>
    </row>
    <row r="2" spans="1:20" x14ac:dyDescent="0.25">
      <c r="A2" s="338" t="s">
        <v>41</v>
      </c>
      <c r="B2" s="338"/>
      <c r="C2" s="338"/>
      <c r="D2" s="338"/>
      <c r="E2" s="338"/>
      <c r="F2" s="338"/>
      <c r="G2" s="338"/>
      <c r="H2" s="338"/>
      <c r="I2" s="338"/>
      <c r="J2" s="338"/>
      <c r="K2" s="338"/>
      <c r="L2" s="338"/>
      <c r="M2" s="338"/>
      <c r="N2" s="338"/>
    </row>
    <row r="3" spans="1:20" ht="13" thickBot="1" x14ac:dyDescent="0.3">
      <c r="A3" s="3"/>
      <c r="B3" s="3"/>
      <c r="C3" s="3"/>
      <c r="D3" s="3"/>
      <c r="E3" s="3"/>
      <c r="F3" s="3"/>
      <c r="G3" s="3"/>
      <c r="H3" s="3"/>
      <c r="I3" s="3"/>
      <c r="J3" s="3"/>
      <c r="K3" s="3"/>
      <c r="L3" s="3"/>
      <c r="M3" s="3"/>
      <c r="N3" s="3"/>
    </row>
    <row r="4" spans="1:20" ht="18" customHeight="1" x14ac:dyDescent="0.25">
      <c r="A4" s="339" t="s">
        <v>46</v>
      </c>
      <c r="B4" s="340"/>
      <c r="C4" s="340"/>
      <c r="D4" s="340"/>
      <c r="E4" s="340"/>
      <c r="F4" s="341"/>
      <c r="G4" s="4"/>
      <c r="H4" s="342" t="s">
        <v>51</v>
      </c>
      <c r="I4" s="343"/>
      <c r="J4" s="343"/>
      <c r="K4" s="343"/>
      <c r="L4" s="343"/>
      <c r="M4" s="343"/>
      <c r="N4" s="344"/>
      <c r="P4" t="s">
        <v>305</v>
      </c>
    </row>
    <row r="5" spans="1:20" ht="20.149999999999999" customHeight="1" x14ac:dyDescent="0.25">
      <c r="A5" s="99" t="s">
        <v>47</v>
      </c>
      <c r="B5" s="358"/>
      <c r="C5" s="316"/>
      <c r="D5" s="316"/>
      <c r="E5" s="316"/>
      <c r="F5" s="317"/>
      <c r="G5" s="5"/>
      <c r="H5" s="331" t="s">
        <v>42</v>
      </c>
      <c r="I5" s="332"/>
      <c r="J5" s="333"/>
      <c r="K5" s="334">
        <f>B5</f>
        <v>0</v>
      </c>
      <c r="L5" s="335"/>
      <c r="M5" s="335"/>
      <c r="N5" s="336"/>
      <c r="P5" s="330" t="s">
        <v>306</v>
      </c>
      <c r="Q5" s="330"/>
      <c r="R5" s="330"/>
      <c r="S5" s="330"/>
      <c r="T5" s="330"/>
    </row>
    <row r="6" spans="1:20" ht="20.149999999999999" customHeight="1" x14ac:dyDescent="0.25">
      <c r="A6" s="99" t="s">
        <v>48</v>
      </c>
      <c r="B6" s="358"/>
      <c r="C6" s="316"/>
      <c r="D6" s="316"/>
      <c r="E6" s="316"/>
      <c r="F6" s="317"/>
      <c r="G6" s="5"/>
      <c r="H6" s="331" t="s">
        <v>43</v>
      </c>
      <c r="I6" s="332"/>
      <c r="J6" s="333"/>
      <c r="K6" s="334">
        <f>B6</f>
        <v>0</v>
      </c>
      <c r="L6" s="335"/>
      <c r="M6" s="335"/>
      <c r="N6" s="336"/>
      <c r="P6" s="330"/>
      <c r="Q6" s="330"/>
      <c r="R6" s="330"/>
      <c r="S6" s="330"/>
      <c r="T6" s="330"/>
    </row>
    <row r="7" spans="1:20" ht="20.149999999999999" customHeight="1" x14ac:dyDescent="0.25">
      <c r="A7" s="99" t="s">
        <v>44</v>
      </c>
      <c r="B7" s="358"/>
      <c r="C7" s="316"/>
      <c r="D7" s="316"/>
      <c r="E7" s="316"/>
      <c r="F7" s="317"/>
      <c r="G7" s="5"/>
      <c r="H7" s="331" t="s">
        <v>44</v>
      </c>
      <c r="I7" s="332"/>
      <c r="J7" s="333"/>
      <c r="K7" s="334">
        <f>B7</f>
        <v>0</v>
      </c>
      <c r="L7" s="335"/>
      <c r="M7" s="335"/>
      <c r="N7" s="336"/>
      <c r="P7" s="330"/>
      <c r="Q7" s="330"/>
      <c r="R7" s="330"/>
      <c r="S7" s="330"/>
      <c r="T7" s="330"/>
    </row>
    <row r="8" spans="1:20" ht="20.149999999999999" customHeight="1" thickBot="1" x14ac:dyDescent="0.3">
      <c r="A8" s="99" t="s">
        <v>49</v>
      </c>
      <c r="B8" s="358"/>
      <c r="C8" s="316"/>
      <c r="D8" s="316"/>
      <c r="E8" s="316"/>
      <c r="F8" s="317"/>
      <c r="G8" s="5"/>
      <c r="H8" s="318" t="s">
        <v>45</v>
      </c>
      <c r="I8" s="319"/>
      <c r="J8" s="320"/>
      <c r="K8" s="359"/>
      <c r="L8" s="322"/>
      <c r="M8" s="322"/>
      <c r="N8" s="323"/>
    </row>
    <row r="9" spans="1:20" ht="20.149999999999999" customHeight="1" thickBot="1" x14ac:dyDescent="0.3">
      <c r="A9" s="100" t="s">
        <v>50</v>
      </c>
      <c r="B9" s="324"/>
      <c r="C9" s="325"/>
      <c r="D9" s="325"/>
      <c r="E9" s="325"/>
      <c r="F9" s="326"/>
      <c r="G9" s="5"/>
      <c r="H9" s="5"/>
      <c r="I9" s="5"/>
      <c r="J9" s="5"/>
      <c r="K9" s="5"/>
      <c r="L9" s="5"/>
      <c r="M9" s="5"/>
      <c r="N9" s="5"/>
    </row>
    <row r="10" spans="1:20" ht="16.5" customHeight="1" x14ac:dyDescent="0.25">
      <c r="C10" s="2"/>
      <c r="D10" s="2"/>
      <c r="E10" s="2"/>
      <c r="F10" s="2"/>
      <c r="G10" s="2"/>
      <c r="H10" s="2"/>
    </row>
    <row r="11" spans="1:20" ht="16.5" customHeight="1" x14ac:dyDescent="0.25">
      <c r="A11" s="327" t="s">
        <v>52</v>
      </c>
      <c r="B11" s="327"/>
      <c r="C11" s="327"/>
      <c r="D11" s="327"/>
      <c r="E11" s="327"/>
      <c r="F11" s="327"/>
      <c r="G11" s="327"/>
      <c r="H11" s="327"/>
      <c r="I11" s="327"/>
      <c r="J11" s="327"/>
      <c r="K11" s="327"/>
      <c r="L11" s="327"/>
      <c r="M11" s="327"/>
      <c r="N11" s="327"/>
    </row>
    <row r="12" spans="1:20" ht="3.75" customHeight="1" thickBot="1" x14ac:dyDescent="0.3"/>
    <row r="13" spans="1:20" ht="32.25" customHeight="1" x14ac:dyDescent="0.25">
      <c r="A13" s="328" t="s">
        <v>27</v>
      </c>
      <c r="B13" s="310" t="s">
        <v>285</v>
      </c>
      <c r="C13" s="311" t="s">
        <v>286</v>
      </c>
      <c r="D13" s="311" t="s">
        <v>28</v>
      </c>
      <c r="E13" s="312" t="s">
        <v>332</v>
      </c>
      <c r="F13" s="313"/>
      <c r="G13" s="314"/>
      <c r="H13" s="310" t="s">
        <v>291</v>
      </c>
      <c r="I13" s="311" t="s">
        <v>32</v>
      </c>
      <c r="J13" s="310" t="s">
        <v>33</v>
      </c>
      <c r="K13" s="312" t="s">
        <v>34</v>
      </c>
      <c r="L13" s="313"/>
      <c r="M13" s="314"/>
      <c r="N13" s="315" t="s">
        <v>35</v>
      </c>
    </row>
    <row r="14" spans="1:20" ht="13" thickBot="1" x14ac:dyDescent="0.3">
      <c r="A14" s="329"/>
      <c r="B14" s="360"/>
      <c r="C14" s="361"/>
      <c r="D14" s="361"/>
      <c r="E14" s="220" t="s">
        <v>29</v>
      </c>
      <c r="F14" s="221" t="s">
        <v>30</v>
      </c>
      <c r="G14" s="222" t="s">
        <v>31</v>
      </c>
      <c r="H14" s="360"/>
      <c r="I14" s="361"/>
      <c r="J14" s="360"/>
      <c r="K14" s="220" t="s">
        <v>29</v>
      </c>
      <c r="L14" s="221" t="s">
        <v>30</v>
      </c>
      <c r="M14" s="222" t="s">
        <v>31</v>
      </c>
      <c r="N14" s="362"/>
    </row>
    <row r="15" spans="1:20" ht="52.5" customHeight="1" x14ac:dyDescent="0.25">
      <c r="A15" s="437" t="s">
        <v>350</v>
      </c>
      <c r="B15" s="353">
        <v>10</v>
      </c>
      <c r="C15" s="68" t="s">
        <v>287</v>
      </c>
      <c r="D15" s="156" t="s">
        <v>344</v>
      </c>
      <c r="E15" s="69" t="s">
        <v>36</v>
      </c>
      <c r="F15" s="70"/>
      <c r="G15" s="71"/>
      <c r="H15" s="72" t="s">
        <v>39</v>
      </c>
      <c r="I15" s="73">
        <v>50</v>
      </c>
      <c r="J15" s="109">
        <f t="shared" ref="J15" si="0">IF(I15&lt;&gt;"",B15/I15,0)</f>
        <v>0.2</v>
      </c>
      <c r="K15" s="110">
        <f>IF(E15&lt;&gt;"",$J15," -")</f>
        <v>0.2</v>
      </c>
      <c r="L15" s="111" t="str">
        <f>IF(F15&lt;&gt;"",$J15," -")</f>
        <v xml:space="preserve"> -</v>
      </c>
      <c r="M15" s="112" t="str">
        <f>IF(G15&lt;&gt;"",$J15," -")</f>
        <v xml:space="preserve"> -</v>
      </c>
      <c r="N15" s="101" t="s">
        <v>345</v>
      </c>
    </row>
    <row r="16" spans="1:20" ht="45" customHeight="1" x14ac:dyDescent="0.25">
      <c r="A16" s="82" t="s">
        <v>351</v>
      </c>
      <c r="B16" s="348"/>
      <c r="C16" s="76" t="s">
        <v>287</v>
      </c>
      <c r="D16" s="145" t="s">
        <v>347</v>
      </c>
      <c r="E16" s="77"/>
      <c r="F16" s="78" t="s">
        <v>36</v>
      </c>
      <c r="G16" s="79"/>
      <c r="H16" s="80" t="s">
        <v>39</v>
      </c>
      <c r="I16" s="81">
        <v>150</v>
      </c>
      <c r="J16" s="113">
        <f>IF(I16&lt;&gt;"",B15/I16,0)</f>
        <v>6.6666666666666666E-2</v>
      </c>
      <c r="K16" s="216" t="str">
        <f t="shared" ref="K16:K29" si="1">IF(E16&lt;&gt;"",$J16," -")</f>
        <v xml:space="preserve"> -</v>
      </c>
      <c r="L16" s="217">
        <f t="shared" ref="L16:L29" si="2">IF(F16&lt;&gt;"",$J16," -")</f>
        <v>6.6666666666666666E-2</v>
      </c>
      <c r="M16" s="218" t="str">
        <f t="shared" ref="M16:M29" si="3">IF(G16&lt;&gt;"",$J16," -")</f>
        <v xml:space="preserve"> -</v>
      </c>
      <c r="N16" s="102" t="s">
        <v>346</v>
      </c>
    </row>
    <row r="17" spans="1:14" ht="45" customHeight="1" x14ac:dyDescent="0.25">
      <c r="A17" s="83" t="s">
        <v>352</v>
      </c>
      <c r="B17" s="348"/>
      <c r="C17" s="85" t="s">
        <v>287</v>
      </c>
      <c r="D17" s="146" t="s">
        <v>348</v>
      </c>
      <c r="E17" s="77"/>
      <c r="F17" s="78" t="s">
        <v>36</v>
      </c>
      <c r="G17" s="79"/>
      <c r="H17" s="80" t="s">
        <v>39</v>
      </c>
      <c r="I17" s="81">
        <v>5000</v>
      </c>
      <c r="J17" s="113">
        <f>IF(I17&lt;&gt;"",B15/I17,0)</f>
        <v>2E-3</v>
      </c>
      <c r="K17" s="216" t="str">
        <f t="shared" si="1"/>
        <v xml:space="preserve"> -</v>
      </c>
      <c r="L17" s="217">
        <f t="shared" si="2"/>
        <v>2E-3</v>
      </c>
      <c r="M17" s="218" t="str">
        <f t="shared" si="3"/>
        <v xml:space="preserve"> -</v>
      </c>
      <c r="N17" s="102" t="s">
        <v>346</v>
      </c>
    </row>
    <row r="18" spans="1:14" ht="58.5" customHeight="1" x14ac:dyDescent="0.25">
      <c r="A18" s="83" t="s">
        <v>353</v>
      </c>
      <c r="B18" s="348"/>
      <c r="C18" s="85" t="s">
        <v>287</v>
      </c>
      <c r="D18" s="146" t="s">
        <v>184</v>
      </c>
      <c r="E18" s="77"/>
      <c r="F18" s="78"/>
      <c r="G18" s="79" t="s">
        <v>36</v>
      </c>
      <c r="H18" s="80" t="s">
        <v>39</v>
      </c>
      <c r="I18" s="81">
        <v>100</v>
      </c>
      <c r="J18" s="113">
        <f>IF(I18&lt;&gt;"",B15/I18,0)</f>
        <v>0.1</v>
      </c>
      <c r="K18" s="216" t="str">
        <f t="shared" si="1"/>
        <v xml:space="preserve"> -</v>
      </c>
      <c r="L18" s="217" t="str">
        <f t="shared" si="2"/>
        <v xml:space="preserve"> -</v>
      </c>
      <c r="M18" s="218">
        <f t="shared" si="3"/>
        <v>0.1</v>
      </c>
      <c r="N18" s="102" t="s">
        <v>349</v>
      </c>
    </row>
    <row r="19" spans="1:14" ht="53.25" customHeight="1" thickBot="1" x14ac:dyDescent="0.3">
      <c r="A19" s="83" t="s">
        <v>354</v>
      </c>
      <c r="B19" s="348"/>
      <c r="C19" s="85" t="s">
        <v>287</v>
      </c>
      <c r="D19" s="146" t="s">
        <v>288</v>
      </c>
      <c r="E19" s="150"/>
      <c r="F19" s="151"/>
      <c r="G19" s="152" t="s">
        <v>36</v>
      </c>
      <c r="H19" s="153" t="s">
        <v>39</v>
      </c>
      <c r="I19" s="154">
        <v>200</v>
      </c>
      <c r="J19" s="155">
        <f>IF(I19&lt;&gt;"",B15/I19,0)</f>
        <v>0.05</v>
      </c>
      <c r="K19" s="216" t="str">
        <f t="shared" si="1"/>
        <v xml:space="preserve"> -</v>
      </c>
      <c r="L19" s="217" t="str">
        <f t="shared" si="2"/>
        <v xml:space="preserve"> -</v>
      </c>
      <c r="M19" s="218">
        <f t="shared" si="3"/>
        <v>0.05</v>
      </c>
      <c r="N19" s="103" t="s">
        <v>349</v>
      </c>
    </row>
    <row r="20" spans="1:14" ht="44.25" customHeight="1" x14ac:dyDescent="0.25">
      <c r="A20" s="350" t="s">
        <v>374</v>
      </c>
      <c r="B20" s="353">
        <v>2</v>
      </c>
      <c r="C20" s="355" t="s">
        <v>375</v>
      </c>
      <c r="D20" s="156" t="s">
        <v>376</v>
      </c>
      <c r="E20" s="157" t="s">
        <v>36</v>
      </c>
      <c r="F20" s="135"/>
      <c r="G20" s="71"/>
      <c r="H20" s="72" t="s">
        <v>39</v>
      </c>
      <c r="I20" s="73">
        <v>50</v>
      </c>
      <c r="J20" s="109">
        <f>IF(I20&lt;&gt;"",B20/I20,0)</f>
        <v>0.04</v>
      </c>
      <c r="K20" s="216">
        <f t="shared" si="1"/>
        <v>0.04</v>
      </c>
      <c r="L20" s="217" t="str">
        <f t="shared" si="2"/>
        <v xml:space="preserve"> -</v>
      </c>
      <c r="M20" s="218" t="str">
        <f t="shared" si="3"/>
        <v xml:space="preserve"> -</v>
      </c>
      <c r="N20" s="101" t="s">
        <v>377</v>
      </c>
    </row>
    <row r="21" spans="1:14" ht="41.25" customHeight="1" x14ac:dyDescent="0.25">
      <c r="A21" s="351"/>
      <c r="B21" s="348"/>
      <c r="C21" s="356"/>
      <c r="D21" s="145" t="s">
        <v>347</v>
      </c>
      <c r="E21" s="136"/>
      <c r="F21" s="137" t="s">
        <v>36</v>
      </c>
      <c r="G21" s="79"/>
      <c r="H21" s="80" t="s">
        <v>39</v>
      </c>
      <c r="I21" s="81">
        <v>150</v>
      </c>
      <c r="J21" s="113">
        <f>IF(I21&lt;&gt;"",B20/I21,0)</f>
        <v>1.3333333333333334E-2</v>
      </c>
      <c r="K21" s="216" t="str">
        <f t="shared" si="1"/>
        <v xml:space="preserve"> -</v>
      </c>
      <c r="L21" s="217">
        <f t="shared" si="2"/>
        <v>1.3333333333333334E-2</v>
      </c>
      <c r="M21" s="218" t="str">
        <f t="shared" si="3"/>
        <v xml:space="preserve"> -</v>
      </c>
      <c r="N21" s="102" t="s">
        <v>377</v>
      </c>
    </row>
    <row r="22" spans="1:14" ht="31.5" customHeight="1" x14ac:dyDescent="0.25">
      <c r="A22" s="351"/>
      <c r="B22" s="348"/>
      <c r="C22" s="356"/>
      <c r="D22" s="146" t="s">
        <v>348</v>
      </c>
      <c r="E22" s="77"/>
      <c r="F22" s="137" t="s">
        <v>36</v>
      </c>
      <c r="G22" s="79"/>
      <c r="H22" s="80" t="s">
        <v>39</v>
      </c>
      <c r="I22" s="81">
        <v>5000</v>
      </c>
      <c r="J22" s="113">
        <f>IF(I22&lt;&gt;"",B20/I22,0)</f>
        <v>4.0000000000000002E-4</v>
      </c>
      <c r="K22" s="216" t="str">
        <f t="shared" si="1"/>
        <v xml:space="preserve"> -</v>
      </c>
      <c r="L22" s="217">
        <f t="shared" si="2"/>
        <v>4.0000000000000002E-4</v>
      </c>
      <c r="M22" s="218" t="str">
        <f t="shared" si="3"/>
        <v xml:space="preserve"> -</v>
      </c>
      <c r="N22" s="102" t="s">
        <v>377</v>
      </c>
    </row>
    <row r="23" spans="1:14" ht="36" customHeight="1" x14ac:dyDescent="0.25">
      <c r="A23" s="351"/>
      <c r="B23" s="348"/>
      <c r="C23" s="356"/>
      <c r="D23" s="146" t="s">
        <v>378</v>
      </c>
      <c r="E23" s="77"/>
      <c r="F23" s="137"/>
      <c r="G23" s="138" t="s">
        <v>36</v>
      </c>
      <c r="H23" s="80" t="s">
        <v>39</v>
      </c>
      <c r="I23" s="81">
        <v>100</v>
      </c>
      <c r="J23" s="113">
        <f>IF(I23&lt;&gt;"",B20/I23,0)</f>
        <v>0.02</v>
      </c>
      <c r="K23" s="216" t="str">
        <f t="shared" si="1"/>
        <v xml:space="preserve"> -</v>
      </c>
      <c r="L23" s="217" t="str">
        <f t="shared" si="2"/>
        <v xml:space="preserve"> -</v>
      </c>
      <c r="M23" s="218">
        <f t="shared" si="3"/>
        <v>0.02</v>
      </c>
      <c r="N23" s="102" t="s">
        <v>377</v>
      </c>
    </row>
    <row r="24" spans="1:14" ht="30" customHeight="1" thickBot="1" x14ac:dyDescent="0.3">
      <c r="A24" s="352"/>
      <c r="B24" s="354"/>
      <c r="C24" s="357"/>
      <c r="D24" s="147" t="s">
        <v>379</v>
      </c>
      <c r="E24" s="91"/>
      <c r="F24" s="92"/>
      <c r="G24" s="148" t="s">
        <v>36</v>
      </c>
      <c r="H24" s="94" t="s">
        <v>39</v>
      </c>
      <c r="I24" s="95">
        <v>200</v>
      </c>
      <c r="J24" s="114">
        <f>IF(I24&lt;&gt;"",B20/I24,0)</f>
        <v>0.01</v>
      </c>
      <c r="K24" s="216" t="str">
        <f t="shared" si="1"/>
        <v xml:space="preserve"> -</v>
      </c>
      <c r="L24" s="217" t="str">
        <f t="shared" si="2"/>
        <v xml:space="preserve"> -</v>
      </c>
      <c r="M24" s="218">
        <f t="shared" si="3"/>
        <v>0.01</v>
      </c>
      <c r="N24" s="149" t="s">
        <v>377</v>
      </c>
    </row>
    <row r="25" spans="1:14" ht="40" customHeight="1" x14ac:dyDescent="0.25">
      <c r="A25" s="66" t="s">
        <v>282</v>
      </c>
      <c r="B25" s="67">
        <v>0.02</v>
      </c>
      <c r="C25" s="238" t="s">
        <v>366</v>
      </c>
      <c r="D25" s="237" t="s">
        <v>363</v>
      </c>
      <c r="E25" s="69"/>
      <c r="F25" s="70" t="s">
        <v>36</v>
      </c>
      <c r="G25" s="71"/>
      <c r="H25" s="72" t="s">
        <v>38</v>
      </c>
      <c r="I25" s="73">
        <v>5</v>
      </c>
      <c r="J25" s="109">
        <f t="shared" ref="J25:J26" si="4">IF(I25&lt;&gt;"",B25/I25,0)</f>
        <v>4.0000000000000001E-3</v>
      </c>
      <c r="K25" s="216" t="str">
        <f t="shared" si="1"/>
        <v xml:space="preserve"> -</v>
      </c>
      <c r="L25" s="217">
        <f t="shared" si="2"/>
        <v>4.0000000000000001E-3</v>
      </c>
      <c r="M25" s="218" t="str">
        <f t="shared" si="3"/>
        <v xml:space="preserve"> -</v>
      </c>
      <c r="N25" s="101" t="s">
        <v>385</v>
      </c>
    </row>
    <row r="26" spans="1:14" ht="40" customHeight="1" x14ac:dyDescent="0.25">
      <c r="A26" s="74" t="s">
        <v>283</v>
      </c>
      <c r="B26" s="75">
        <v>2.8400000000000002E-2</v>
      </c>
      <c r="C26" s="76" t="s">
        <v>287</v>
      </c>
      <c r="D26" s="145" t="s">
        <v>364</v>
      </c>
      <c r="E26" s="77"/>
      <c r="F26" s="78" t="s">
        <v>36</v>
      </c>
      <c r="G26" s="79"/>
      <c r="H26" s="80" t="s">
        <v>38</v>
      </c>
      <c r="I26" s="81">
        <v>200</v>
      </c>
      <c r="J26" s="113">
        <f t="shared" si="4"/>
        <v>1.4200000000000001E-4</v>
      </c>
      <c r="K26" s="216" t="str">
        <f t="shared" si="1"/>
        <v xml:space="preserve"> -</v>
      </c>
      <c r="L26" s="217">
        <f t="shared" si="2"/>
        <v>1.4200000000000001E-4</v>
      </c>
      <c r="M26" s="218" t="str">
        <f t="shared" si="3"/>
        <v xml:space="preserve"> -</v>
      </c>
      <c r="N26" s="102" t="s">
        <v>386</v>
      </c>
    </row>
    <row r="27" spans="1:14" ht="54" customHeight="1" x14ac:dyDescent="0.25">
      <c r="A27" s="74" t="s">
        <v>362</v>
      </c>
      <c r="B27" s="75">
        <f>0.02*0.75</f>
        <v>1.4999999999999999E-2</v>
      </c>
      <c r="C27" s="76" t="s">
        <v>287</v>
      </c>
      <c r="D27" s="146" t="s">
        <v>384</v>
      </c>
      <c r="E27" s="77"/>
      <c r="F27" s="78" t="s">
        <v>36</v>
      </c>
      <c r="G27" s="138" t="s">
        <v>36</v>
      </c>
      <c r="H27" s="80" t="s">
        <v>38</v>
      </c>
      <c r="I27" s="81">
        <v>2500</v>
      </c>
      <c r="J27" s="113">
        <f t="shared" ref="J27:J28" si="5">IF(I27&lt;&gt;"",B27/I27,0)</f>
        <v>6.0000000000000002E-6</v>
      </c>
      <c r="K27" s="216" t="str">
        <f t="shared" si="1"/>
        <v xml:space="preserve"> -</v>
      </c>
      <c r="L27" s="217">
        <f t="shared" si="2"/>
        <v>6.0000000000000002E-6</v>
      </c>
      <c r="M27" s="218">
        <f t="shared" si="3"/>
        <v>6.0000000000000002E-6</v>
      </c>
      <c r="N27" s="102" t="s">
        <v>388</v>
      </c>
    </row>
    <row r="28" spans="1:14" ht="52.5" customHeight="1" x14ac:dyDescent="0.25">
      <c r="A28" s="74" t="s">
        <v>382</v>
      </c>
      <c r="B28" s="75">
        <f>5*0.85</f>
        <v>4.25</v>
      </c>
      <c r="C28" s="76" t="s">
        <v>287</v>
      </c>
      <c r="D28" s="145" t="s">
        <v>383</v>
      </c>
      <c r="E28" s="77"/>
      <c r="F28" s="137" t="s">
        <v>36</v>
      </c>
      <c r="G28" s="138" t="s">
        <v>36</v>
      </c>
      <c r="H28" s="143" t="s">
        <v>38</v>
      </c>
      <c r="I28" s="81">
        <v>2500</v>
      </c>
      <c r="J28" s="113">
        <f t="shared" si="5"/>
        <v>1.6999999999999999E-3</v>
      </c>
      <c r="K28" s="216" t="str">
        <f t="shared" si="1"/>
        <v xml:space="preserve"> -</v>
      </c>
      <c r="L28" s="217">
        <f t="shared" si="2"/>
        <v>1.6999999999999999E-3</v>
      </c>
      <c r="M28" s="218">
        <f t="shared" si="3"/>
        <v>1.6999999999999999E-3</v>
      </c>
      <c r="N28" s="102" t="s">
        <v>387</v>
      </c>
    </row>
    <row r="29" spans="1:14" ht="40" customHeight="1" thickBot="1" x14ac:dyDescent="0.3">
      <c r="A29" s="224"/>
      <c r="B29" s="223"/>
      <c r="C29" s="225"/>
      <c r="D29" s="226"/>
      <c r="E29" s="227"/>
      <c r="F29" s="228"/>
      <c r="G29" s="229"/>
      <c r="H29" s="230"/>
      <c r="I29" s="231"/>
      <c r="J29" s="232">
        <f t="shared" ref="J29" si="6">IF(I29&lt;&gt;"",B29/I29,0)</f>
        <v>0</v>
      </c>
      <c r="K29" s="233" t="str">
        <f t="shared" si="1"/>
        <v xml:space="preserve"> -</v>
      </c>
      <c r="L29" s="234" t="str">
        <f t="shared" si="2"/>
        <v xml:space="preserve"> -</v>
      </c>
      <c r="M29" s="235" t="str">
        <f t="shared" si="3"/>
        <v xml:space="preserve"> -</v>
      </c>
      <c r="N29" s="236"/>
    </row>
    <row r="30" spans="1:14" ht="21.75" customHeight="1" thickBot="1" x14ac:dyDescent="0.4">
      <c r="J30" s="1" t="s">
        <v>37</v>
      </c>
      <c r="K30" s="115">
        <f>SUM(K15:K29)</f>
        <v>0.24000000000000002</v>
      </c>
      <c r="L30" s="436">
        <f>SUM(L15:L29)</f>
        <v>8.8248000000000007E-2</v>
      </c>
      <c r="M30" s="116">
        <f>SUM(M15:M29)</f>
        <v>0.18170600000000003</v>
      </c>
    </row>
    <row r="31" spans="1:14" ht="14.25" customHeight="1" x14ac:dyDescent="0.35">
      <c r="A31" s="124" t="s">
        <v>355</v>
      </c>
    </row>
    <row r="32" spans="1:14" ht="21.75" customHeight="1" x14ac:dyDescent="0.25">
      <c r="A32" s="345" t="s">
        <v>380</v>
      </c>
      <c r="B32" s="345"/>
      <c r="C32" s="345"/>
      <c r="D32" s="345"/>
      <c r="E32" s="345"/>
      <c r="F32" s="345"/>
      <c r="G32" s="345"/>
      <c r="H32" s="345"/>
      <c r="I32" s="345"/>
      <c r="J32" s="345"/>
      <c r="K32" s="345"/>
      <c r="L32" s="345"/>
      <c r="M32" s="345"/>
      <c r="N32" s="345"/>
    </row>
    <row r="33" spans="1:18" ht="30.75" customHeight="1" thickBot="1" x14ac:dyDescent="0.3">
      <c r="A33" s="346"/>
      <c r="B33" s="346"/>
      <c r="C33" s="346"/>
      <c r="D33" s="346"/>
      <c r="E33" s="346"/>
      <c r="F33" s="346"/>
      <c r="G33" s="346"/>
      <c r="H33" s="346"/>
      <c r="I33" s="346"/>
      <c r="J33" s="346"/>
      <c r="K33" s="346"/>
      <c r="L33" s="346"/>
      <c r="M33" s="346"/>
      <c r="N33" s="346"/>
    </row>
    <row r="34" spans="1:18" ht="20.25" customHeight="1" x14ac:dyDescent="0.25">
      <c r="A34" s="308" t="s">
        <v>55</v>
      </c>
      <c r="B34" s="309"/>
      <c r="C34" s="309"/>
      <c r="D34" s="309"/>
      <c r="E34" s="309"/>
      <c r="F34" s="309"/>
      <c r="G34" s="309"/>
      <c r="H34" s="309"/>
      <c r="I34" s="309"/>
      <c r="J34" s="309"/>
      <c r="K34" s="309"/>
      <c r="L34" s="309"/>
      <c r="M34" s="309"/>
      <c r="N34" s="119" t="s">
        <v>333</v>
      </c>
      <c r="R34" s="117"/>
    </row>
    <row r="35" spans="1:18" ht="28.5" customHeight="1" x14ac:dyDescent="0.25">
      <c r="A35" s="303" t="str">
        <f>IF(MAX(N35,N37)&gt;1,"Množství jednotlivých látek nebo součet poměrných množství látek umístěných v objektu provedený podle vzorce a za podmínek uvedených v příloze č. 1 k zákonu je větší než 1 a je nutné zpracovat návrh na zařazení objektu do skupiny A či B.","Množství jednotlivých nebezpečných látek nebo součet poměrných množství nebezpečných látek umístěných v objektu provedený podle vzorce a za podmínek uvedených v příloze č. 1 k zákonu je menší než 1. Objekt tedy není zařazen do skupiny A ani B.")</f>
        <v>Množství jednotlivých nebezpečných látek nebo součet poměrných množství nebezpečných látek umístěných v objektu provedený podle vzorce a za podmínek uvedených v příloze č. 1 k zákonu je menší než 1. Objekt tedy není zařazen do skupiny A ani B.</v>
      </c>
      <c r="B35" s="304"/>
      <c r="C35" s="304"/>
      <c r="D35" s="304"/>
      <c r="E35" s="304"/>
      <c r="F35" s="304"/>
      <c r="G35" s="304"/>
      <c r="H35" s="304"/>
      <c r="I35" s="304"/>
      <c r="J35" s="304"/>
      <c r="K35" s="304"/>
      <c r="L35" s="304"/>
      <c r="M35" s="304"/>
      <c r="N35" s="120">
        <f>MAX(J15:J29)</f>
        <v>0.2</v>
      </c>
    </row>
    <row r="36" spans="1:18" ht="12" customHeight="1" x14ac:dyDescent="0.25">
      <c r="A36" s="303"/>
      <c r="B36" s="304"/>
      <c r="C36" s="304"/>
      <c r="D36" s="304"/>
      <c r="E36" s="304"/>
      <c r="F36" s="304"/>
      <c r="G36" s="304"/>
      <c r="H36" s="304"/>
      <c r="I36" s="304"/>
      <c r="J36" s="304"/>
      <c r="K36" s="304"/>
      <c r="L36" s="304"/>
      <c r="M36" s="304"/>
      <c r="N36" s="119" t="s">
        <v>334</v>
      </c>
    </row>
    <row r="37" spans="1:18" ht="25.5" customHeight="1" x14ac:dyDescent="0.25">
      <c r="A37" s="303"/>
      <c r="B37" s="304"/>
      <c r="C37" s="304"/>
      <c r="D37" s="304"/>
      <c r="E37" s="304"/>
      <c r="F37" s="304"/>
      <c r="G37" s="304"/>
      <c r="H37" s="304"/>
      <c r="I37" s="304"/>
      <c r="J37" s="304"/>
      <c r="K37" s="304"/>
      <c r="L37" s="304"/>
      <c r="M37" s="304"/>
      <c r="N37" s="120">
        <f>MAX(K30:M30)</f>
        <v>0.24000000000000002</v>
      </c>
    </row>
    <row r="38" spans="1:18" ht="9" customHeight="1" x14ac:dyDescent="0.25">
      <c r="A38" s="7"/>
      <c r="B38" s="6"/>
      <c r="C38" s="6"/>
      <c r="D38" s="6"/>
      <c r="E38" s="6"/>
      <c r="F38" s="6"/>
      <c r="G38" s="6"/>
      <c r="H38" s="6"/>
      <c r="I38" s="6"/>
      <c r="J38" s="6"/>
      <c r="K38" s="6"/>
      <c r="L38" s="6"/>
      <c r="M38" s="6"/>
      <c r="N38" s="8"/>
    </row>
    <row r="39" spans="1:18" ht="33.75" customHeight="1" thickBot="1" x14ac:dyDescent="0.3">
      <c r="A39" s="305" t="str">
        <f>IF(AND(N35&lt;1,N37&lt;1)=TRUE,(IF(OR(N35&gt;0.02,N37&gt;0.02)=TRUE,"Množství nebezpečné látky umístěné v objektu přesáhlo 2 % množství uvedeného v příloze č. 1 k zákonu v sloupci 2 tabulky I nebo II a je nutné tento protokol zaslat dle § 4 odst. 3 zákona na krajský úřad.","Množství nebezpečné látky umístěné v objektu nepřesáhlo 2 % množství uvedeného v příloze č. 1 k zákonu v sloupci 2 tabulky I nebo II a není tedy nutné tento protokol zaslat dle § 4 odst. 3 zákona na krajský úřad.")),"")</f>
        <v>Množství nebezpečné látky umístěné v objektu přesáhlo 2 % množství uvedeného v příloze č. 1 k zákonu v sloupci 2 tabulky I nebo II a je nutné tento protokol zaslat dle § 4 odst. 3 zákona na krajský úřad.</v>
      </c>
      <c r="B39" s="306"/>
      <c r="C39" s="306"/>
      <c r="D39" s="306"/>
      <c r="E39" s="306"/>
      <c r="F39" s="306"/>
      <c r="G39" s="306"/>
      <c r="H39" s="306"/>
      <c r="I39" s="306"/>
      <c r="J39" s="306"/>
      <c r="K39" s="306"/>
      <c r="L39" s="306"/>
      <c r="M39" s="306"/>
      <c r="N39" s="118"/>
    </row>
    <row r="40" spans="1:18" ht="7.5" customHeight="1" x14ac:dyDescent="0.25">
      <c r="A40" s="96"/>
      <c r="B40" s="96"/>
      <c r="C40" s="96"/>
      <c r="D40" s="96"/>
      <c r="E40" s="96"/>
      <c r="F40" s="96"/>
      <c r="G40" s="96"/>
      <c r="H40" s="96"/>
      <c r="I40" s="96"/>
      <c r="J40" s="96"/>
      <c r="K40" s="96"/>
      <c r="L40" s="96"/>
      <c r="M40" s="96"/>
      <c r="N40" s="97"/>
    </row>
    <row r="41" spans="1:18" ht="40.5" customHeight="1" x14ac:dyDescent="0.25">
      <c r="A41" s="121" t="s">
        <v>307</v>
      </c>
      <c r="B41" s="97"/>
      <c r="C41" s="97"/>
      <c r="D41" s="307" t="s">
        <v>54</v>
      </c>
      <c r="E41" s="307"/>
      <c r="F41" s="307"/>
      <c r="G41" s="307"/>
      <c r="H41" s="307"/>
      <c r="I41" s="97"/>
      <c r="J41" s="97"/>
      <c r="K41" s="97"/>
      <c r="L41" s="97"/>
      <c r="M41" s="97"/>
      <c r="N41" s="97"/>
    </row>
    <row r="42" spans="1:18" x14ac:dyDescent="0.25">
      <c r="A42" s="98"/>
      <c r="B42" s="97"/>
      <c r="C42" s="97"/>
      <c r="D42" s="97"/>
      <c r="E42" s="97"/>
      <c r="F42" s="97"/>
      <c r="G42" s="97"/>
      <c r="H42" s="97"/>
      <c r="I42" s="97"/>
      <c r="J42" s="97"/>
      <c r="K42" s="97"/>
      <c r="L42" s="97"/>
      <c r="M42" s="97"/>
      <c r="N42" s="97"/>
    </row>
  </sheetData>
  <mergeCells count="38">
    <mergeCell ref="A1:N1"/>
    <mergeCell ref="A2:N2"/>
    <mergeCell ref="A4:F4"/>
    <mergeCell ref="H4:N4"/>
    <mergeCell ref="B5:F5"/>
    <mergeCell ref="H5:J5"/>
    <mergeCell ref="K5:N5"/>
    <mergeCell ref="P5:T7"/>
    <mergeCell ref="B6:F6"/>
    <mergeCell ref="H6:J6"/>
    <mergeCell ref="K6:N6"/>
    <mergeCell ref="B7:F7"/>
    <mergeCell ref="H7:J7"/>
    <mergeCell ref="K7:N7"/>
    <mergeCell ref="B15:B19"/>
    <mergeCell ref="B8:F8"/>
    <mergeCell ref="H8:J8"/>
    <mergeCell ref="K8:N8"/>
    <mergeCell ref="B9:F9"/>
    <mergeCell ref="A11:N11"/>
    <mergeCell ref="A13:A14"/>
    <mergeCell ref="B13:B14"/>
    <mergeCell ref="C13:C14"/>
    <mergeCell ref="D13:D14"/>
    <mergeCell ref="E13:G13"/>
    <mergeCell ref="H13:H14"/>
    <mergeCell ref="I13:I14"/>
    <mergeCell ref="J13:J14"/>
    <mergeCell ref="K13:M13"/>
    <mergeCell ref="N13:N14"/>
    <mergeCell ref="A39:M39"/>
    <mergeCell ref="D41:H41"/>
    <mergeCell ref="A20:A24"/>
    <mergeCell ref="B20:B24"/>
    <mergeCell ref="C20:C24"/>
    <mergeCell ref="A32:N33"/>
    <mergeCell ref="A34:M34"/>
    <mergeCell ref="A35:M37"/>
  </mergeCells>
  <conditionalFormatting sqref="A35">
    <cfRule type="expression" dxfId="43" priority="39" stopIfTrue="1">
      <formula>N37&gt;1</formula>
    </cfRule>
    <cfRule type="expression" dxfId="42" priority="40" stopIfTrue="1">
      <formula>N37&lt;=1</formula>
    </cfRule>
  </conditionalFormatting>
  <conditionalFormatting sqref="A38:B38">
    <cfRule type="expression" dxfId="41" priority="21" stopIfTrue="1">
      <formula>N38&gt;1</formula>
    </cfRule>
    <cfRule type="expression" dxfId="40" priority="22" stopIfTrue="1">
      <formula>N38&lt;=1</formula>
    </cfRule>
  </conditionalFormatting>
  <conditionalFormatting sqref="A39:B39">
    <cfRule type="expression" dxfId="39" priority="27" stopIfTrue="1">
      <formula>OR(N35&gt;0.02,N37&gt;0.02)=TRUE</formula>
    </cfRule>
    <cfRule type="expression" dxfId="38" priority="28" stopIfTrue="1">
      <formula>OR(N35&gt;0.02,N37&gt;0.02)=FALSE</formula>
    </cfRule>
  </conditionalFormatting>
  <conditionalFormatting sqref="C38">
    <cfRule type="expression" dxfId="37" priority="25" stopIfTrue="1">
      <formula>#REF!&gt;1</formula>
    </cfRule>
    <cfRule type="expression" dxfId="36" priority="26" stopIfTrue="1">
      <formula>#REF!&lt;=1</formula>
    </cfRule>
  </conditionalFormatting>
  <conditionalFormatting sqref="C39">
    <cfRule type="expression" dxfId="35" priority="31" stopIfTrue="1">
      <formula>OR(#REF!&gt;0.02,#REF!&gt;0.02)=TRUE</formula>
    </cfRule>
    <cfRule type="expression" dxfId="34" priority="32" stopIfTrue="1">
      <formula>OR(#REF!&gt;0.02,#REF!&gt;0.02)=FALSE</formula>
    </cfRule>
  </conditionalFormatting>
  <conditionalFormatting sqref="D38:M38">
    <cfRule type="expression" dxfId="33" priority="23" stopIfTrue="1">
      <formula>P38&gt;1</formula>
    </cfRule>
    <cfRule type="expression" dxfId="32" priority="24" stopIfTrue="1">
      <formula>P38&lt;=1</formula>
    </cfRule>
  </conditionalFormatting>
  <conditionalFormatting sqref="D39:M39">
    <cfRule type="expression" dxfId="31" priority="29" stopIfTrue="1">
      <formula>OR(P35&gt;0.02,P37&gt;0.02)=TRUE</formula>
    </cfRule>
    <cfRule type="expression" dxfId="30" priority="30" stopIfTrue="1">
      <formula>OR(P35&gt;0.02,P37&gt;0.02)=FALSE</formula>
    </cfRule>
  </conditionalFormatting>
  <conditionalFormatting sqref="E15:G29">
    <cfRule type="cellIs" dxfId="29" priority="4" stopIfTrue="1" operator="notEqual">
      <formula>""</formula>
    </cfRule>
  </conditionalFormatting>
  <conditionalFormatting sqref="J15:M29">
    <cfRule type="expression" dxfId="28" priority="5" stopIfTrue="1">
      <formula>AND(J15&gt;0.02,J15&lt;=1)</formula>
    </cfRule>
    <cfRule type="cellIs" dxfId="27" priority="6" stopIfTrue="1" operator="greaterThan">
      <formula>1</formula>
    </cfRule>
    <cfRule type="cellIs" dxfId="26" priority="7" stopIfTrue="1" operator="lessThanOrEqual">
      <formula>0.02</formula>
    </cfRule>
  </conditionalFormatting>
  <conditionalFormatting sqref="K30:M30">
    <cfRule type="expression" dxfId="25" priority="33" stopIfTrue="1">
      <formula>AND(K30&gt;0.02,K30&lt;=1)</formula>
    </cfRule>
    <cfRule type="cellIs" dxfId="24" priority="34" stopIfTrue="1" operator="greaterThan">
      <formula>1</formula>
    </cfRule>
    <cfRule type="cellIs" dxfId="23" priority="35" stopIfTrue="1" operator="lessThanOrEqual">
      <formula>0.02</formula>
    </cfRule>
  </conditionalFormatting>
  <conditionalFormatting sqref="N35 N37">
    <cfRule type="cellIs" dxfId="22" priority="36" stopIfTrue="1" operator="lessThanOrEqual">
      <formula>1</formula>
    </cfRule>
    <cfRule type="cellIs" dxfId="21" priority="37" stopIfTrue="1" operator="greaterThan">
      <formula>1</formula>
    </cfRule>
  </conditionalFormatting>
  <conditionalFormatting sqref="L15:L29">
    <cfRule type="cellIs" dxfId="20" priority="3" operator="equal">
      <formula>" -"</formula>
    </cfRule>
  </conditionalFormatting>
  <conditionalFormatting sqref="M15:M29">
    <cfRule type="cellIs" dxfId="19" priority="2" operator="equal">
      <formula>" -"</formula>
    </cfRule>
  </conditionalFormatting>
  <conditionalFormatting sqref="K15:K29">
    <cfRule type="cellIs" dxfId="18" priority="1" operator="equal">
      <formula>" -"</formula>
    </cfRule>
  </conditionalFormatting>
  <pageMargins left="0.43307086614173229" right="0.31496062992125984" top="0.35433070866141736" bottom="0.39370078740157483" header="0.19685039370078741" footer="0.19685039370078741"/>
  <pageSetup paperSize="9" orientation="landscape" r:id="rId1"/>
  <headerFooter alignWithMargins="0">
    <oddFooter>&amp;Lwww.envigroup.cz&amp;C&amp;8Formulář vytvořen společností ENVI GROUP s.r.o.&amp;Rinfo@envigroup.cz</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E49"/>
  <sheetViews>
    <sheetView showGridLines="0" topLeftCell="A28" zoomScale="115" workbookViewId="0">
      <selection activeCell="A45" sqref="A45"/>
    </sheetView>
  </sheetViews>
  <sheetFormatPr defaultRowHeight="12.5" x14ac:dyDescent="0.25"/>
  <cols>
    <col min="1" max="1" width="60.81640625" customWidth="1"/>
    <col min="2" max="3" width="9.81640625" customWidth="1"/>
    <col min="4" max="4" width="12.453125" customWidth="1"/>
    <col min="5" max="5" width="51.1796875" customWidth="1"/>
  </cols>
  <sheetData>
    <row r="1" spans="1:5" ht="21.75" customHeight="1" thickBot="1" x14ac:dyDescent="0.45">
      <c r="A1" s="48" t="s">
        <v>156</v>
      </c>
      <c r="B1" s="4"/>
      <c r="C1" s="4"/>
      <c r="D1" s="4"/>
    </row>
    <row r="2" spans="1:5" ht="13" x14ac:dyDescent="0.25">
      <c r="A2" s="60" t="s">
        <v>157</v>
      </c>
      <c r="B2" s="396" t="s">
        <v>59</v>
      </c>
      <c r="C2" s="396"/>
      <c r="D2" s="382" t="s">
        <v>22</v>
      </c>
      <c r="E2" s="384" t="s">
        <v>23</v>
      </c>
    </row>
    <row r="3" spans="1:5" ht="25.5" customHeight="1" thickBot="1" x14ac:dyDescent="0.3">
      <c r="A3" s="61" t="s">
        <v>60</v>
      </c>
      <c r="B3" s="59" t="s">
        <v>24</v>
      </c>
      <c r="C3" s="59" t="s">
        <v>25</v>
      </c>
      <c r="D3" s="383"/>
      <c r="E3" s="385"/>
    </row>
    <row r="4" spans="1:5" ht="21" customHeight="1" x14ac:dyDescent="0.25">
      <c r="A4" s="372" t="s">
        <v>158</v>
      </c>
      <c r="B4" s="373"/>
      <c r="C4" s="373"/>
      <c r="D4" s="373"/>
      <c r="E4" s="374"/>
    </row>
    <row r="5" spans="1:5" ht="30" x14ac:dyDescent="0.25">
      <c r="A5" s="123" t="s">
        <v>338</v>
      </c>
      <c r="B5" s="50">
        <v>5</v>
      </c>
      <c r="C5" s="51">
        <v>20</v>
      </c>
      <c r="D5" s="49" t="s">
        <v>292</v>
      </c>
      <c r="E5" s="53" t="s">
        <v>0</v>
      </c>
    </row>
    <row r="6" spans="1:5" ht="15.75" customHeight="1" x14ac:dyDescent="0.25">
      <c r="A6" s="64" t="s">
        <v>336</v>
      </c>
      <c r="B6" s="388">
        <v>50</v>
      </c>
      <c r="C6" s="389">
        <v>200</v>
      </c>
      <c r="D6" s="49"/>
      <c r="E6" s="53"/>
    </row>
    <row r="7" spans="1:5" ht="34.5" customHeight="1" x14ac:dyDescent="0.25">
      <c r="A7" s="52" t="s">
        <v>190</v>
      </c>
      <c r="B7" s="388"/>
      <c r="C7" s="389"/>
      <c r="D7" s="49" t="s">
        <v>293</v>
      </c>
      <c r="E7" s="53" t="s">
        <v>0</v>
      </c>
    </row>
    <row r="8" spans="1:5" ht="20" x14ac:dyDescent="0.25">
      <c r="A8" s="52" t="s">
        <v>191</v>
      </c>
      <c r="B8" s="388"/>
      <c r="C8" s="389"/>
      <c r="D8" s="122" t="s">
        <v>335</v>
      </c>
      <c r="E8" s="53" t="s">
        <v>1</v>
      </c>
    </row>
    <row r="9" spans="1:5" ht="25.5" x14ac:dyDescent="0.25">
      <c r="A9" s="123" t="s">
        <v>337</v>
      </c>
      <c r="B9" s="388">
        <v>50</v>
      </c>
      <c r="C9" s="389">
        <v>200</v>
      </c>
      <c r="D9" s="377" t="s">
        <v>294</v>
      </c>
      <c r="E9" s="375" t="s">
        <v>304</v>
      </c>
    </row>
    <row r="10" spans="1:5" ht="13.5" customHeight="1" thickBot="1" x14ac:dyDescent="0.3">
      <c r="A10" s="54" t="s">
        <v>159</v>
      </c>
      <c r="B10" s="397"/>
      <c r="C10" s="398"/>
      <c r="D10" s="386"/>
      <c r="E10" s="381"/>
    </row>
    <row r="11" spans="1:5" ht="20.25" customHeight="1" x14ac:dyDescent="0.25">
      <c r="A11" s="369" t="s">
        <v>160</v>
      </c>
      <c r="B11" s="370"/>
      <c r="C11" s="370"/>
      <c r="D11" s="370"/>
      <c r="E11" s="371"/>
    </row>
    <row r="12" spans="1:5" ht="13" x14ac:dyDescent="0.25">
      <c r="A12" s="64" t="s">
        <v>161</v>
      </c>
      <c r="B12" s="388">
        <v>10</v>
      </c>
      <c r="C12" s="389">
        <v>50</v>
      </c>
      <c r="D12" s="377" t="s">
        <v>5</v>
      </c>
      <c r="E12" s="375" t="s">
        <v>2</v>
      </c>
    </row>
    <row r="13" spans="1:5" x14ac:dyDescent="0.25">
      <c r="A13" s="52" t="s">
        <v>192</v>
      </c>
      <c r="B13" s="388"/>
      <c r="C13" s="389"/>
      <c r="D13" s="377"/>
      <c r="E13" s="375"/>
    </row>
    <row r="14" spans="1:5" x14ac:dyDescent="0.25">
      <c r="A14" s="52" t="s">
        <v>193</v>
      </c>
      <c r="B14" s="388"/>
      <c r="C14" s="389"/>
      <c r="D14" s="377"/>
      <c r="E14" s="375"/>
    </row>
    <row r="15" spans="1:5" ht="37.5" x14ac:dyDescent="0.25">
      <c r="A15" s="52" t="s">
        <v>194</v>
      </c>
      <c r="B15" s="388"/>
      <c r="C15" s="389"/>
      <c r="D15" s="377"/>
      <c r="E15" s="375"/>
    </row>
    <row r="16" spans="1:5" ht="13" x14ac:dyDescent="0.25">
      <c r="A16" s="64" t="s">
        <v>162</v>
      </c>
      <c r="B16" s="388">
        <v>50</v>
      </c>
      <c r="C16" s="389">
        <v>200</v>
      </c>
      <c r="D16" s="377" t="s">
        <v>295</v>
      </c>
      <c r="E16" s="375" t="s">
        <v>296</v>
      </c>
    </row>
    <row r="17" spans="1:5" x14ac:dyDescent="0.25">
      <c r="A17" s="52" t="s">
        <v>163</v>
      </c>
      <c r="B17" s="388"/>
      <c r="C17" s="389"/>
      <c r="D17" s="377"/>
      <c r="E17" s="375"/>
    </row>
    <row r="18" spans="1:5" ht="13" x14ac:dyDescent="0.25">
      <c r="A18" s="64" t="s">
        <v>164</v>
      </c>
      <c r="B18" s="388">
        <v>10</v>
      </c>
      <c r="C18" s="389">
        <v>50</v>
      </c>
      <c r="D18" s="377" t="s">
        <v>6</v>
      </c>
      <c r="E18" s="375" t="s">
        <v>3</v>
      </c>
    </row>
    <row r="19" spans="1:5" x14ac:dyDescent="0.25">
      <c r="A19" s="52" t="s">
        <v>165</v>
      </c>
      <c r="B19" s="388"/>
      <c r="C19" s="389"/>
      <c r="D19" s="377"/>
      <c r="E19" s="375"/>
    </row>
    <row r="20" spans="1:5" ht="13" x14ac:dyDescent="0.25">
      <c r="A20" s="64" t="s">
        <v>166</v>
      </c>
      <c r="B20" s="392" t="s">
        <v>342</v>
      </c>
      <c r="C20" s="394" t="s">
        <v>341</v>
      </c>
      <c r="D20" s="380" t="s">
        <v>7</v>
      </c>
      <c r="E20" s="375" t="s">
        <v>4</v>
      </c>
    </row>
    <row r="21" spans="1:5" ht="38.25" customHeight="1" x14ac:dyDescent="0.25">
      <c r="A21" s="123" t="s">
        <v>167</v>
      </c>
      <c r="B21" s="393"/>
      <c r="C21" s="395"/>
      <c r="D21" s="377"/>
      <c r="E21" s="375"/>
    </row>
    <row r="22" spans="1:5" ht="13" x14ac:dyDescent="0.25">
      <c r="A22" s="64" t="s">
        <v>168</v>
      </c>
      <c r="B22" s="392" t="s">
        <v>339</v>
      </c>
      <c r="C22" s="394" t="s">
        <v>340</v>
      </c>
      <c r="D22" s="378" t="s">
        <v>343</v>
      </c>
      <c r="E22" s="387" t="s">
        <v>4</v>
      </c>
    </row>
    <row r="23" spans="1:5" ht="30.75" customHeight="1" x14ac:dyDescent="0.25">
      <c r="A23" s="52" t="s">
        <v>169</v>
      </c>
      <c r="B23" s="393"/>
      <c r="C23" s="395"/>
      <c r="D23" s="379"/>
      <c r="E23" s="375"/>
    </row>
    <row r="24" spans="1:5" ht="13" x14ac:dyDescent="0.25">
      <c r="A24" s="64" t="s">
        <v>170</v>
      </c>
      <c r="B24" s="388">
        <v>50</v>
      </c>
      <c r="C24" s="389">
        <v>200</v>
      </c>
      <c r="D24" s="377" t="s">
        <v>290</v>
      </c>
      <c r="E24" s="375" t="s">
        <v>297</v>
      </c>
    </row>
    <row r="25" spans="1:5" x14ac:dyDescent="0.25">
      <c r="A25" s="52" t="s">
        <v>171</v>
      </c>
      <c r="B25" s="388"/>
      <c r="C25" s="389"/>
      <c r="D25" s="377"/>
      <c r="E25" s="375"/>
    </row>
    <row r="26" spans="1:5" ht="13" x14ac:dyDescent="0.25">
      <c r="A26" s="64" t="s">
        <v>172</v>
      </c>
      <c r="B26" s="388">
        <v>10</v>
      </c>
      <c r="C26" s="389">
        <v>50</v>
      </c>
      <c r="D26" s="377" t="s">
        <v>8</v>
      </c>
      <c r="E26" s="375" t="s">
        <v>9</v>
      </c>
    </row>
    <row r="27" spans="1:5" x14ac:dyDescent="0.25">
      <c r="A27" s="52" t="s">
        <v>195</v>
      </c>
      <c r="B27" s="388"/>
      <c r="C27" s="389"/>
      <c r="D27" s="377"/>
      <c r="E27" s="375"/>
    </row>
    <row r="28" spans="1:5" ht="25" x14ac:dyDescent="0.25">
      <c r="A28" s="52" t="s">
        <v>196</v>
      </c>
      <c r="B28" s="388"/>
      <c r="C28" s="389"/>
      <c r="D28" s="377"/>
      <c r="E28" s="375"/>
    </row>
    <row r="29" spans="1:5" ht="25" x14ac:dyDescent="0.25">
      <c r="A29" s="52" t="s">
        <v>197</v>
      </c>
      <c r="B29" s="388"/>
      <c r="C29" s="389"/>
      <c r="D29" s="377"/>
      <c r="E29" s="375"/>
    </row>
    <row r="30" spans="1:5" ht="13" x14ac:dyDescent="0.25">
      <c r="A30" s="64" t="s">
        <v>173</v>
      </c>
      <c r="B30" s="388">
        <v>50</v>
      </c>
      <c r="C30" s="389">
        <v>200</v>
      </c>
      <c r="D30" s="377" t="s">
        <v>10</v>
      </c>
      <c r="E30" s="375" t="s">
        <v>11</v>
      </c>
    </row>
    <row r="31" spans="1:5" ht="37.5" x14ac:dyDescent="0.25">
      <c r="A31" s="52" t="s">
        <v>198</v>
      </c>
      <c r="B31" s="388"/>
      <c r="C31" s="389"/>
      <c r="D31" s="377"/>
      <c r="E31" s="375"/>
    </row>
    <row r="32" spans="1:5" ht="37.5" x14ac:dyDescent="0.25">
      <c r="A32" s="52" t="s">
        <v>199</v>
      </c>
      <c r="B32" s="388"/>
      <c r="C32" s="389"/>
      <c r="D32" s="377"/>
      <c r="E32" s="375"/>
    </row>
    <row r="33" spans="1:5" ht="13" x14ac:dyDescent="0.25">
      <c r="A33" s="64" t="s">
        <v>174</v>
      </c>
      <c r="B33" s="390">
        <v>5000</v>
      </c>
      <c r="C33" s="391">
        <v>50000</v>
      </c>
      <c r="D33" s="376" t="s">
        <v>10</v>
      </c>
      <c r="E33" s="375" t="s">
        <v>11</v>
      </c>
    </row>
    <row r="34" spans="1:5" x14ac:dyDescent="0.25">
      <c r="A34" s="52" t="s">
        <v>175</v>
      </c>
      <c r="B34" s="390"/>
      <c r="C34" s="391"/>
      <c r="D34" s="376"/>
      <c r="E34" s="375"/>
    </row>
    <row r="35" spans="1:5" ht="12.75" customHeight="1" x14ac:dyDescent="0.25">
      <c r="A35" s="64" t="s">
        <v>176</v>
      </c>
      <c r="B35" s="388">
        <v>10</v>
      </c>
      <c r="C35" s="389">
        <v>50</v>
      </c>
      <c r="D35" s="377" t="s">
        <v>12</v>
      </c>
      <c r="E35" s="375" t="s">
        <v>13</v>
      </c>
    </row>
    <row r="36" spans="1:5" ht="33" customHeight="1" x14ac:dyDescent="0.25">
      <c r="A36" s="52" t="s">
        <v>177</v>
      </c>
      <c r="B36" s="388"/>
      <c r="C36" s="389"/>
      <c r="D36" s="377"/>
      <c r="E36" s="375"/>
    </row>
    <row r="37" spans="1:5" ht="13" x14ac:dyDescent="0.25">
      <c r="A37" s="64" t="s">
        <v>178</v>
      </c>
      <c r="B37" s="388">
        <v>50</v>
      </c>
      <c r="C37" s="389">
        <v>200</v>
      </c>
      <c r="D37" s="377" t="s">
        <v>14</v>
      </c>
      <c r="E37" s="375" t="s">
        <v>298</v>
      </c>
    </row>
    <row r="38" spans="1:5" ht="25" x14ac:dyDescent="0.25">
      <c r="A38" s="123" t="s">
        <v>179</v>
      </c>
      <c r="B38" s="388"/>
      <c r="C38" s="389"/>
      <c r="D38" s="377"/>
      <c r="E38" s="375"/>
    </row>
    <row r="39" spans="1:5" ht="13" x14ac:dyDescent="0.25">
      <c r="A39" s="64" t="s">
        <v>180</v>
      </c>
      <c r="B39" s="388">
        <v>50</v>
      </c>
      <c r="C39" s="389">
        <v>200</v>
      </c>
      <c r="D39" s="377" t="s">
        <v>15</v>
      </c>
      <c r="E39" s="375" t="s">
        <v>299</v>
      </c>
    </row>
    <row r="40" spans="1:5" x14ac:dyDescent="0.25">
      <c r="A40" s="52" t="s">
        <v>181</v>
      </c>
      <c r="B40" s="388"/>
      <c r="C40" s="389"/>
      <c r="D40" s="377"/>
      <c r="E40" s="375"/>
    </row>
    <row r="41" spans="1:5" x14ac:dyDescent="0.25">
      <c r="A41" s="52" t="s">
        <v>182</v>
      </c>
      <c r="B41" s="388"/>
      <c r="C41" s="389"/>
      <c r="D41" s="377"/>
      <c r="E41" s="375"/>
    </row>
    <row r="42" spans="1:5" ht="70.5" customHeight="1" thickBot="1" x14ac:dyDescent="0.3">
      <c r="A42" s="65" t="s">
        <v>26</v>
      </c>
      <c r="B42" s="55">
        <v>50</v>
      </c>
      <c r="C42" s="56">
        <v>200</v>
      </c>
      <c r="D42" s="57" t="s">
        <v>17</v>
      </c>
      <c r="E42" s="58" t="s">
        <v>16</v>
      </c>
    </row>
    <row r="43" spans="1:5" ht="19.5" customHeight="1" x14ac:dyDescent="0.25">
      <c r="A43" s="363" t="s">
        <v>183</v>
      </c>
      <c r="B43" s="364"/>
      <c r="C43" s="364"/>
      <c r="D43" s="364"/>
      <c r="E43" s="365"/>
    </row>
    <row r="44" spans="1:5" ht="25" x14ac:dyDescent="0.25">
      <c r="A44" s="123" t="s">
        <v>184</v>
      </c>
      <c r="B44" s="50">
        <v>100</v>
      </c>
      <c r="C44" s="51">
        <v>200</v>
      </c>
      <c r="D44" s="49" t="s">
        <v>18</v>
      </c>
      <c r="E44" s="53" t="s">
        <v>19</v>
      </c>
    </row>
    <row r="45" spans="1:5" ht="13.5" thickBot="1" x14ac:dyDescent="0.3">
      <c r="A45" s="255" t="s">
        <v>185</v>
      </c>
      <c r="B45" s="55">
        <v>200</v>
      </c>
      <c r="C45" s="56">
        <v>500</v>
      </c>
      <c r="D45" s="57" t="s">
        <v>300</v>
      </c>
      <c r="E45" s="58" t="s">
        <v>301</v>
      </c>
    </row>
    <row r="46" spans="1:5" ht="13" x14ac:dyDescent="0.25">
      <c r="A46" s="366" t="s">
        <v>186</v>
      </c>
      <c r="B46" s="367"/>
      <c r="C46" s="367"/>
      <c r="D46" s="367"/>
      <c r="E46" s="368"/>
    </row>
    <row r="47" spans="1:5" ht="20" x14ac:dyDescent="0.25">
      <c r="A47" s="62" t="s">
        <v>187</v>
      </c>
      <c r="B47" s="50">
        <v>100</v>
      </c>
      <c r="C47" s="51">
        <v>500</v>
      </c>
      <c r="D47" s="49"/>
      <c r="E47" s="53" t="s">
        <v>20</v>
      </c>
    </row>
    <row r="48" spans="1:5" ht="22.5" customHeight="1" x14ac:dyDescent="0.25">
      <c r="A48" s="62" t="s">
        <v>188</v>
      </c>
      <c r="B48" s="50">
        <v>100</v>
      </c>
      <c r="C48" s="51">
        <v>500</v>
      </c>
      <c r="D48" s="49" t="s">
        <v>302</v>
      </c>
      <c r="E48" s="53" t="s">
        <v>303</v>
      </c>
    </row>
    <row r="49" spans="1:5" ht="47.25" customHeight="1" thickBot="1" x14ac:dyDescent="0.3">
      <c r="A49" s="63" t="s">
        <v>189</v>
      </c>
      <c r="B49" s="55">
        <v>50</v>
      </c>
      <c r="C49" s="56">
        <v>200</v>
      </c>
      <c r="D49" s="57"/>
      <c r="E49" s="58" t="s">
        <v>21</v>
      </c>
    </row>
  </sheetData>
  <mergeCells count="61">
    <mergeCell ref="B12:B15"/>
    <mergeCell ref="C12:C15"/>
    <mergeCell ref="B2:C2"/>
    <mergeCell ref="B6:B8"/>
    <mergeCell ref="C6:C8"/>
    <mergeCell ref="B9:B10"/>
    <mergeCell ref="C9:C10"/>
    <mergeCell ref="B16:B17"/>
    <mergeCell ref="C16:C17"/>
    <mergeCell ref="B18:B19"/>
    <mergeCell ref="C18:C19"/>
    <mergeCell ref="B24:B25"/>
    <mergeCell ref="C24:C25"/>
    <mergeCell ref="B22:B23"/>
    <mergeCell ref="C22:C23"/>
    <mergeCell ref="B20:B21"/>
    <mergeCell ref="C20:C21"/>
    <mergeCell ref="B26:B29"/>
    <mergeCell ref="C26:C29"/>
    <mergeCell ref="B30:B32"/>
    <mergeCell ref="C30:C32"/>
    <mergeCell ref="B33:B34"/>
    <mergeCell ref="C33:C34"/>
    <mergeCell ref="B35:B36"/>
    <mergeCell ref="C35:C36"/>
    <mergeCell ref="B37:B38"/>
    <mergeCell ref="C37:C38"/>
    <mergeCell ref="B39:B41"/>
    <mergeCell ref="C39:C41"/>
    <mergeCell ref="D39:D41"/>
    <mergeCell ref="E39:E41"/>
    <mergeCell ref="E18:E19"/>
    <mergeCell ref="E20:E21"/>
    <mergeCell ref="E22:E23"/>
    <mergeCell ref="E24:E25"/>
    <mergeCell ref="D24:D25"/>
    <mergeCell ref="D26:D29"/>
    <mergeCell ref="E26:E29"/>
    <mergeCell ref="D30:D32"/>
    <mergeCell ref="E12:E15"/>
    <mergeCell ref="E9:E10"/>
    <mergeCell ref="D2:D3"/>
    <mergeCell ref="E2:E3"/>
    <mergeCell ref="D9:D10"/>
    <mergeCell ref="D12:D15"/>
    <mergeCell ref="A43:E43"/>
    <mergeCell ref="A46:E46"/>
    <mergeCell ref="A11:E11"/>
    <mergeCell ref="A4:E4"/>
    <mergeCell ref="E33:E34"/>
    <mergeCell ref="D33:D34"/>
    <mergeCell ref="D35:D36"/>
    <mergeCell ref="E35:E36"/>
    <mergeCell ref="E30:E32"/>
    <mergeCell ref="D22:D23"/>
    <mergeCell ref="D18:D19"/>
    <mergeCell ref="D20:D21"/>
    <mergeCell ref="D16:D17"/>
    <mergeCell ref="E16:E17"/>
    <mergeCell ref="D37:D38"/>
    <mergeCell ref="E37:E38"/>
  </mergeCells>
  <phoneticPr fontId="3" type="noConversion"/>
  <pageMargins left="0.35433070866141736" right="0.35433070866141736" top="0.48" bottom="0.4" header="0.44" footer="0.36"/>
  <pageSetup paperSize="9" scale="9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D63"/>
  <sheetViews>
    <sheetView showGridLines="0" zoomScale="115" workbookViewId="0">
      <selection activeCell="J44" sqref="J43:J44"/>
    </sheetView>
  </sheetViews>
  <sheetFormatPr defaultRowHeight="12.5" x14ac:dyDescent="0.25"/>
  <cols>
    <col min="1" max="1" width="51" customWidth="1"/>
    <col min="2" max="2" width="10.81640625" customWidth="1"/>
  </cols>
  <sheetData>
    <row r="1" spans="1:4" ht="26.25" customHeight="1" thickBot="1" x14ac:dyDescent="0.45">
      <c r="A1" s="399" t="s">
        <v>56</v>
      </c>
      <c r="B1" s="399"/>
      <c r="C1" s="399"/>
      <c r="D1" s="399"/>
    </row>
    <row r="2" spans="1:4" ht="27" thickTop="1" thickBot="1" x14ac:dyDescent="0.35">
      <c r="A2" s="10" t="s">
        <v>57</v>
      </c>
      <c r="B2" s="11" t="s">
        <v>58</v>
      </c>
      <c r="C2" s="413" t="s">
        <v>59</v>
      </c>
      <c r="D2" s="414"/>
    </row>
    <row r="3" spans="1:4" ht="26.5" thickBot="1" x14ac:dyDescent="0.3">
      <c r="A3" s="31" t="s">
        <v>60</v>
      </c>
      <c r="B3" s="12"/>
      <c r="C3" s="15" t="s">
        <v>61</v>
      </c>
      <c r="D3" s="16" t="s">
        <v>62</v>
      </c>
    </row>
    <row r="4" spans="1:4" ht="13.5" thickBot="1" x14ac:dyDescent="0.3">
      <c r="A4" s="13"/>
      <c r="B4" s="14"/>
      <c r="C4" s="15" t="s">
        <v>63</v>
      </c>
      <c r="D4" s="16" t="s">
        <v>64</v>
      </c>
    </row>
    <row r="5" spans="1:4" ht="13" thickBot="1" x14ac:dyDescent="0.3">
      <c r="A5" s="13" t="s">
        <v>142</v>
      </c>
      <c r="B5" s="14" t="s">
        <v>65</v>
      </c>
      <c r="C5" s="17">
        <v>5000</v>
      </c>
      <c r="D5" s="18">
        <v>10000</v>
      </c>
    </row>
    <row r="6" spans="1:4" ht="13" thickBot="1" x14ac:dyDescent="0.3">
      <c r="A6" s="13" t="s">
        <v>143</v>
      </c>
      <c r="B6" s="14" t="s">
        <v>65</v>
      </c>
      <c r="C6" s="17">
        <v>1250</v>
      </c>
      <c r="D6" s="18">
        <v>5000</v>
      </c>
    </row>
    <row r="7" spans="1:4" ht="13" thickBot="1" x14ac:dyDescent="0.3">
      <c r="A7" s="13" t="s">
        <v>144</v>
      </c>
      <c r="B7" s="14" t="s">
        <v>65</v>
      </c>
      <c r="C7" s="19">
        <v>350</v>
      </c>
      <c r="D7" s="18">
        <v>2500</v>
      </c>
    </row>
    <row r="8" spans="1:4" ht="13" thickBot="1" x14ac:dyDescent="0.3">
      <c r="A8" s="13" t="s">
        <v>145</v>
      </c>
      <c r="B8" s="14" t="s">
        <v>65</v>
      </c>
      <c r="C8" s="19">
        <v>10</v>
      </c>
      <c r="D8" s="20">
        <v>50</v>
      </c>
    </row>
    <row r="9" spans="1:4" ht="13" thickBot="1" x14ac:dyDescent="0.3">
      <c r="A9" s="13" t="s">
        <v>146</v>
      </c>
      <c r="B9" s="14" t="s">
        <v>65</v>
      </c>
      <c r="C9" s="17">
        <v>5000</v>
      </c>
      <c r="D9" s="18">
        <v>10000</v>
      </c>
    </row>
    <row r="10" spans="1:4" ht="13" thickBot="1" x14ac:dyDescent="0.3">
      <c r="A10" s="13" t="s">
        <v>147</v>
      </c>
      <c r="B10" s="14" t="s">
        <v>65</v>
      </c>
      <c r="C10" s="17">
        <v>1250</v>
      </c>
      <c r="D10" s="18">
        <v>5000</v>
      </c>
    </row>
    <row r="11" spans="1:4" ht="13" thickBot="1" x14ac:dyDescent="0.3">
      <c r="A11" s="13" t="s">
        <v>148</v>
      </c>
      <c r="B11" s="14" t="s">
        <v>66</v>
      </c>
      <c r="C11" s="19">
        <v>1</v>
      </c>
      <c r="D11" s="20">
        <v>2</v>
      </c>
    </row>
    <row r="12" spans="1:4" ht="13" thickBot="1" x14ac:dyDescent="0.3">
      <c r="A12" s="13" t="s">
        <v>149</v>
      </c>
      <c r="B12" s="14" t="s">
        <v>67</v>
      </c>
      <c r="C12" s="19"/>
      <c r="D12" s="20">
        <v>0.1</v>
      </c>
    </row>
    <row r="13" spans="1:4" ht="13" thickBot="1" x14ac:dyDescent="0.3">
      <c r="A13" s="13" t="s">
        <v>150</v>
      </c>
      <c r="B13" s="14" t="s">
        <v>68</v>
      </c>
      <c r="C13" s="19">
        <v>20</v>
      </c>
      <c r="D13" s="20">
        <v>100</v>
      </c>
    </row>
    <row r="14" spans="1:4" ht="13" thickBot="1" x14ac:dyDescent="0.3">
      <c r="A14" s="13" t="s">
        <v>69</v>
      </c>
      <c r="B14" s="14" t="s">
        <v>70</v>
      </c>
      <c r="C14" s="19">
        <v>10</v>
      </c>
      <c r="D14" s="20">
        <v>25</v>
      </c>
    </row>
    <row r="15" spans="1:4" ht="25.5" thickBot="1" x14ac:dyDescent="0.3">
      <c r="A15" s="13" t="s">
        <v>71</v>
      </c>
      <c r="B15" s="14" t="s">
        <v>65</v>
      </c>
      <c r="C15" s="19"/>
      <c r="D15" s="20">
        <v>1</v>
      </c>
    </row>
    <row r="16" spans="1:4" ht="13" thickBot="1" x14ac:dyDescent="0.3">
      <c r="A16" s="13" t="s">
        <v>72</v>
      </c>
      <c r="B16" s="14" t="s">
        <v>73</v>
      </c>
      <c r="C16" s="19">
        <v>10</v>
      </c>
      <c r="D16" s="20">
        <v>20</v>
      </c>
    </row>
    <row r="17" spans="1:4" ht="13" thickBot="1" x14ac:dyDescent="0.3">
      <c r="A17" s="13" t="s">
        <v>74</v>
      </c>
      <c r="B17" s="14" t="s">
        <v>75</v>
      </c>
      <c r="C17" s="19">
        <v>10</v>
      </c>
      <c r="D17" s="20">
        <v>20</v>
      </c>
    </row>
    <row r="18" spans="1:4" ht="13" thickBot="1" x14ac:dyDescent="0.3">
      <c r="A18" s="13" t="s">
        <v>76</v>
      </c>
      <c r="B18" s="14" t="s">
        <v>77</v>
      </c>
      <c r="C18" s="19">
        <v>5</v>
      </c>
      <c r="D18" s="20">
        <v>50</v>
      </c>
    </row>
    <row r="19" spans="1:4" ht="13" thickBot="1" x14ac:dyDescent="0.3">
      <c r="A19" s="13" t="s">
        <v>78</v>
      </c>
      <c r="B19" s="14" t="s">
        <v>79</v>
      </c>
      <c r="C19" s="19">
        <v>5</v>
      </c>
      <c r="D19" s="20">
        <v>50</v>
      </c>
    </row>
    <row r="20" spans="1:4" ht="13" thickBot="1" x14ac:dyDescent="0.3">
      <c r="A20" s="13" t="s">
        <v>80</v>
      </c>
      <c r="B20" s="14" t="s">
        <v>81</v>
      </c>
      <c r="C20" s="19">
        <v>25</v>
      </c>
      <c r="D20" s="20">
        <v>250</v>
      </c>
    </row>
    <row r="21" spans="1:4" ht="13" thickBot="1" x14ac:dyDescent="0.3">
      <c r="A21" s="13" t="s">
        <v>82</v>
      </c>
      <c r="B21" s="14" t="s">
        <v>65</v>
      </c>
      <c r="C21" s="19">
        <v>5</v>
      </c>
      <c r="D21" s="20">
        <v>50</v>
      </c>
    </row>
    <row r="22" spans="1:4" ht="25.5" thickBot="1" x14ac:dyDescent="0.3">
      <c r="A22" s="13" t="s">
        <v>83</v>
      </c>
      <c r="B22" s="14" t="s">
        <v>65</v>
      </c>
      <c r="C22" s="19">
        <v>50</v>
      </c>
      <c r="D22" s="20">
        <v>200</v>
      </c>
    </row>
    <row r="23" spans="1:4" ht="13" thickBot="1" x14ac:dyDescent="0.3">
      <c r="A23" s="13" t="s">
        <v>84</v>
      </c>
      <c r="B23" s="14" t="s">
        <v>85</v>
      </c>
      <c r="C23" s="19">
        <v>5</v>
      </c>
      <c r="D23" s="20">
        <v>50</v>
      </c>
    </row>
    <row r="24" spans="1:4" ht="13" thickBot="1" x14ac:dyDescent="0.3">
      <c r="A24" s="13" t="s">
        <v>86</v>
      </c>
      <c r="B24" s="14" t="s">
        <v>87</v>
      </c>
      <c r="C24" s="19">
        <v>5</v>
      </c>
      <c r="D24" s="20">
        <v>50</v>
      </c>
    </row>
    <row r="25" spans="1:4" ht="13" thickBot="1" x14ac:dyDescent="0.3">
      <c r="A25" s="13" t="s">
        <v>88</v>
      </c>
      <c r="B25" s="14" t="s">
        <v>89</v>
      </c>
      <c r="C25" s="19">
        <v>5</v>
      </c>
      <c r="D25" s="20">
        <v>50</v>
      </c>
    </row>
    <row r="26" spans="1:4" ht="13" thickBot="1" x14ac:dyDescent="0.3">
      <c r="A26" s="13" t="s">
        <v>90</v>
      </c>
      <c r="B26" s="14" t="s">
        <v>91</v>
      </c>
      <c r="C26" s="19">
        <v>500</v>
      </c>
      <c r="D26" s="18">
        <v>5000</v>
      </c>
    </row>
    <row r="27" spans="1:4" ht="25.5" thickBot="1" x14ac:dyDescent="0.3">
      <c r="A27" s="13" t="s">
        <v>92</v>
      </c>
      <c r="B27" s="14" t="s">
        <v>93</v>
      </c>
      <c r="C27" s="19"/>
      <c r="D27" s="20">
        <v>0.01</v>
      </c>
    </row>
    <row r="28" spans="1:4" ht="13" thickBot="1" x14ac:dyDescent="0.3">
      <c r="A28" s="13" t="s">
        <v>94</v>
      </c>
      <c r="B28" s="14" t="s">
        <v>95</v>
      </c>
      <c r="C28" s="19"/>
      <c r="D28" s="20">
        <v>0.15</v>
      </c>
    </row>
    <row r="29" spans="1:4" ht="13" thickBot="1" x14ac:dyDescent="0.3">
      <c r="A29" s="13" t="s">
        <v>96</v>
      </c>
      <c r="B29" s="14" t="s">
        <v>97</v>
      </c>
      <c r="C29" s="19">
        <v>200</v>
      </c>
      <c r="D29" s="18">
        <v>2000</v>
      </c>
    </row>
    <row r="30" spans="1:4" x14ac:dyDescent="0.25">
      <c r="A30" s="21" t="s">
        <v>98</v>
      </c>
      <c r="B30" s="22" t="s">
        <v>100</v>
      </c>
      <c r="C30" s="409">
        <v>10</v>
      </c>
      <c r="D30" s="411">
        <v>100</v>
      </c>
    </row>
    <row r="31" spans="1:4" ht="13" thickBot="1" x14ac:dyDescent="0.3">
      <c r="A31" s="13" t="s">
        <v>99</v>
      </c>
      <c r="B31" s="14" t="s">
        <v>101</v>
      </c>
      <c r="C31" s="410"/>
      <c r="D31" s="412"/>
    </row>
    <row r="32" spans="1:4" ht="13" thickBot="1" x14ac:dyDescent="0.3">
      <c r="A32" s="13" t="s">
        <v>102</v>
      </c>
      <c r="B32" s="14" t="s">
        <v>103</v>
      </c>
      <c r="C32" s="19">
        <v>0.3</v>
      </c>
      <c r="D32" s="20">
        <v>0.75</v>
      </c>
    </row>
    <row r="33" spans="1:4" ht="13" thickBot="1" x14ac:dyDescent="0.3">
      <c r="A33" s="13" t="s">
        <v>104</v>
      </c>
      <c r="B33" s="14" t="s">
        <v>105</v>
      </c>
      <c r="C33" s="19">
        <v>0.2</v>
      </c>
      <c r="D33" s="20">
        <v>1</v>
      </c>
    </row>
    <row r="34" spans="1:4" ht="13" thickBot="1" x14ac:dyDescent="0.3">
      <c r="A34" s="13" t="s">
        <v>106</v>
      </c>
      <c r="B34" s="14" t="s">
        <v>107</v>
      </c>
      <c r="C34" s="19">
        <v>0.2</v>
      </c>
      <c r="D34" s="20">
        <v>1</v>
      </c>
    </row>
    <row r="35" spans="1:4" ht="13" thickBot="1" x14ac:dyDescent="0.3">
      <c r="A35" s="13" t="s">
        <v>108</v>
      </c>
      <c r="B35" s="14" t="s">
        <v>109</v>
      </c>
      <c r="C35" s="19"/>
      <c r="D35" s="20">
        <v>1</v>
      </c>
    </row>
    <row r="36" spans="1:4" ht="13" thickBot="1" x14ac:dyDescent="0.3">
      <c r="A36" s="13" t="s">
        <v>110</v>
      </c>
      <c r="B36" s="23">
        <v>2025949</v>
      </c>
      <c r="C36" s="19">
        <v>15</v>
      </c>
      <c r="D36" s="20">
        <v>75</v>
      </c>
    </row>
    <row r="37" spans="1:4" ht="25.5" thickBot="1" x14ac:dyDescent="0.3">
      <c r="A37" s="13" t="s">
        <v>111</v>
      </c>
      <c r="B37" s="14" t="s">
        <v>65</v>
      </c>
      <c r="C37" s="19"/>
      <c r="D37" s="20">
        <v>1E-3</v>
      </c>
    </row>
    <row r="38" spans="1:4" ht="25" x14ac:dyDescent="0.25">
      <c r="A38" s="21" t="s">
        <v>112</v>
      </c>
      <c r="B38" s="400" t="s">
        <v>65</v>
      </c>
      <c r="C38" s="409">
        <v>0.5</v>
      </c>
      <c r="D38" s="411">
        <v>2</v>
      </c>
    </row>
    <row r="39" spans="1:4" ht="87.5" x14ac:dyDescent="0.25">
      <c r="A39" s="24" t="s">
        <v>113</v>
      </c>
      <c r="B39" s="401"/>
      <c r="C39" s="415"/>
      <c r="D39" s="416"/>
    </row>
    <row r="40" spans="1:4" x14ac:dyDescent="0.25">
      <c r="A40" s="24"/>
      <c r="B40" s="401"/>
      <c r="C40" s="415"/>
      <c r="D40" s="416"/>
    </row>
    <row r="41" spans="1:4" ht="13" thickBot="1" x14ac:dyDescent="0.3">
      <c r="A41" s="25"/>
      <c r="B41" s="402"/>
      <c r="C41" s="410"/>
      <c r="D41" s="412"/>
    </row>
    <row r="42" spans="1:4" x14ac:dyDescent="0.25">
      <c r="A42" s="21" t="s">
        <v>114</v>
      </c>
      <c r="B42" s="400" t="s">
        <v>65</v>
      </c>
      <c r="C42" s="403">
        <v>2500</v>
      </c>
      <c r="D42" s="406">
        <v>25000</v>
      </c>
    </row>
    <row r="43" spans="1:4" x14ac:dyDescent="0.25">
      <c r="A43" s="21" t="s">
        <v>151</v>
      </c>
      <c r="B43" s="401"/>
      <c r="C43" s="404"/>
      <c r="D43" s="407"/>
    </row>
    <row r="44" spans="1:4" x14ac:dyDescent="0.25">
      <c r="A44" s="21" t="s">
        <v>152</v>
      </c>
      <c r="B44" s="401"/>
      <c r="C44" s="404"/>
      <c r="D44" s="407"/>
    </row>
    <row r="45" spans="1:4" ht="25" x14ac:dyDescent="0.25">
      <c r="A45" s="21" t="s">
        <v>153</v>
      </c>
      <c r="B45" s="401"/>
      <c r="C45" s="404"/>
      <c r="D45" s="407"/>
    </row>
    <row r="46" spans="1:4" x14ac:dyDescent="0.25">
      <c r="A46" s="21" t="s">
        <v>154</v>
      </c>
      <c r="B46" s="401"/>
      <c r="C46" s="404"/>
      <c r="D46" s="407"/>
    </row>
    <row r="47" spans="1:4" ht="38" thickBot="1" x14ac:dyDescent="0.3">
      <c r="A47" s="13" t="s">
        <v>155</v>
      </c>
      <c r="B47" s="402"/>
      <c r="C47" s="405"/>
      <c r="D47" s="408"/>
    </row>
    <row r="48" spans="1:4" ht="13" thickBot="1" x14ac:dyDescent="0.3">
      <c r="A48" s="13" t="s">
        <v>115</v>
      </c>
      <c r="B48" s="14" t="s">
        <v>116</v>
      </c>
      <c r="C48" s="19">
        <v>50</v>
      </c>
      <c r="D48" s="20">
        <v>200</v>
      </c>
    </row>
    <row r="49" spans="1:4" ht="13" thickBot="1" x14ac:dyDescent="0.3">
      <c r="A49" s="13" t="s">
        <v>117</v>
      </c>
      <c r="B49" s="23">
        <v>2095581</v>
      </c>
      <c r="C49" s="19">
        <v>5</v>
      </c>
      <c r="D49" s="20">
        <v>20</v>
      </c>
    </row>
    <row r="50" spans="1:4" ht="13" thickBot="1" x14ac:dyDescent="0.3">
      <c r="A50" s="13" t="s">
        <v>118</v>
      </c>
      <c r="B50" s="23">
        <v>2148878</v>
      </c>
      <c r="C50" s="19">
        <v>5</v>
      </c>
      <c r="D50" s="20">
        <v>20</v>
      </c>
    </row>
    <row r="51" spans="1:4" ht="13" thickBot="1" x14ac:dyDescent="0.3">
      <c r="A51" s="13" t="s">
        <v>119</v>
      </c>
      <c r="B51" s="14" t="s">
        <v>120</v>
      </c>
      <c r="C51" s="19">
        <v>50</v>
      </c>
      <c r="D51" s="20">
        <v>200</v>
      </c>
    </row>
    <row r="52" spans="1:4" ht="13" thickBot="1" x14ac:dyDescent="0.3">
      <c r="A52" s="13" t="s">
        <v>121</v>
      </c>
      <c r="B52" s="14" t="s">
        <v>122</v>
      </c>
      <c r="C52" s="19">
        <v>50</v>
      </c>
      <c r="D52" s="20">
        <v>200</v>
      </c>
    </row>
    <row r="53" spans="1:4" ht="13" thickBot="1" x14ac:dyDescent="0.3">
      <c r="A53" s="13" t="s">
        <v>123</v>
      </c>
      <c r="B53" s="14" t="s">
        <v>124</v>
      </c>
      <c r="C53" s="19">
        <v>50</v>
      </c>
      <c r="D53" s="20">
        <v>200</v>
      </c>
    </row>
    <row r="54" spans="1:4" ht="50" x14ac:dyDescent="0.25">
      <c r="A54" s="21" t="s">
        <v>125</v>
      </c>
      <c r="B54" s="400"/>
      <c r="C54" s="409">
        <v>200</v>
      </c>
      <c r="D54" s="411">
        <v>500</v>
      </c>
    </row>
    <row r="55" spans="1:4" ht="38" thickBot="1" x14ac:dyDescent="0.3">
      <c r="A55" s="13" t="s">
        <v>126</v>
      </c>
      <c r="B55" s="402"/>
      <c r="C55" s="410"/>
      <c r="D55" s="412"/>
    </row>
    <row r="56" spans="1:4" ht="13" thickBot="1" x14ac:dyDescent="0.3">
      <c r="A56" s="13" t="s">
        <v>127</v>
      </c>
      <c r="B56" s="14" t="s">
        <v>128</v>
      </c>
      <c r="C56" s="19">
        <v>500</v>
      </c>
      <c r="D56" s="18">
        <v>2000</v>
      </c>
    </row>
    <row r="57" spans="1:4" ht="13" thickBot="1" x14ac:dyDescent="0.3">
      <c r="A57" s="13" t="s">
        <v>129</v>
      </c>
      <c r="B57" s="14" t="s">
        <v>130</v>
      </c>
      <c r="C57" s="19">
        <v>200</v>
      </c>
      <c r="D57" s="20">
        <v>500</v>
      </c>
    </row>
    <row r="58" spans="1:4" ht="13" thickBot="1" x14ac:dyDescent="0.3">
      <c r="A58" s="13" t="s">
        <v>131</v>
      </c>
      <c r="B58" s="14" t="s">
        <v>132</v>
      </c>
      <c r="C58" s="19">
        <v>500</v>
      </c>
      <c r="D58" s="18">
        <v>2000</v>
      </c>
    </row>
    <row r="59" spans="1:4" ht="25.5" thickBot="1" x14ac:dyDescent="0.3">
      <c r="A59" s="13" t="s">
        <v>133</v>
      </c>
      <c r="B59" s="14" t="s">
        <v>134</v>
      </c>
      <c r="C59" s="19">
        <v>100</v>
      </c>
      <c r="D59" s="20">
        <v>200</v>
      </c>
    </row>
    <row r="60" spans="1:4" ht="13" thickBot="1" x14ac:dyDescent="0.3">
      <c r="A60" s="13" t="s">
        <v>135</v>
      </c>
      <c r="B60" s="14" t="s">
        <v>136</v>
      </c>
      <c r="C60" s="19">
        <v>500</v>
      </c>
      <c r="D60" s="18">
        <v>2000</v>
      </c>
    </row>
    <row r="61" spans="1:4" ht="13" thickBot="1" x14ac:dyDescent="0.3">
      <c r="A61" s="13" t="s">
        <v>137</v>
      </c>
      <c r="B61" s="14" t="s">
        <v>138</v>
      </c>
      <c r="C61" s="19">
        <v>500</v>
      </c>
      <c r="D61" s="18">
        <v>2000</v>
      </c>
    </row>
    <row r="62" spans="1:4" ht="13" thickBot="1" x14ac:dyDescent="0.3">
      <c r="A62" s="26" t="s">
        <v>139</v>
      </c>
      <c r="B62" s="27" t="s">
        <v>140</v>
      </c>
      <c r="C62" s="28">
        <v>500</v>
      </c>
      <c r="D62" s="29">
        <v>2000</v>
      </c>
    </row>
    <row r="63" spans="1:4" ht="13" thickTop="1" x14ac:dyDescent="0.25">
      <c r="A63" s="30" t="s">
        <v>141</v>
      </c>
      <c r="B63" s="4"/>
      <c r="C63" s="4"/>
      <c r="D63" s="4"/>
    </row>
  </sheetData>
  <mergeCells count="13">
    <mergeCell ref="A1:D1"/>
    <mergeCell ref="B42:B47"/>
    <mergeCell ref="C42:C47"/>
    <mergeCell ref="D42:D47"/>
    <mergeCell ref="B54:B55"/>
    <mergeCell ref="C54:C55"/>
    <mergeCell ref="D54:D55"/>
    <mergeCell ref="C2:D2"/>
    <mergeCell ref="C30:C31"/>
    <mergeCell ref="D30:D31"/>
    <mergeCell ref="B38:B41"/>
    <mergeCell ref="C38:C41"/>
    <mergeCell ref="D38:D41"/>
  </mergeCells>
  <phoneticPr fontId="3" type="noConversion"/>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59"/>
  <sheetViews>
    <sheetView showGridLines="0" topLeftCell="A7" zoomScale="145" zoomScaleNormal="145" workbookViewId="0">
      <selection activeCell="E44" sqref="E44:E45"/>
    </sheetView>
  </sheetViews>
  <sheetFormatPr defaultRowHeight="12.5" x14ac:dyDescent="0.25"/>
  <cols>
    <col min="1" max="1" width="4.7265625" customWidth="1"/>
  </cols>
  <sheetData>
    <row r="1" spans="1:9" ht="20" x14ac:dyDescent="0.4">
      <c r="A1" s="417" t="s">
        <v>200</v>
      </c>
      <c r="B1" s="417"/>
      <c r="C1" s="417"/>
      <c r="D1" s="417"/>
      <c r="E1" s="417"/>
      <c r="F1" s="417"/>
      <c r="G1" s="417"/>
      <c r="H1" s="417"/>
      <c r="I1" s="417"/>
    </row>
    <row r="2" spans="1:9" ht="37.5" customHeight="1" x14ac:dyDescent="0.3">
      <c r="A2" s="44" t="s">
        <v>201</v>
      </c>
      <c r="B2" s="419" t="s">
        <v>202</v>
      </c>
      <c r="C2" s="419"/>
      <c r="D2" s="419"/>
      <c r="E2" s="419"/>
      <c r="F2" s="419"/>
      <c r="G2" s="419"/>
      <c r="H2" s="419"/>
      <c r="I2" s="419"/>
    </row>
    <row r="3" spans="1:9" ht="45" customHeight="1" x14ac:dyDescent="0.3">
      <c r="A3" s="45" t="s">
        <v>203</v>
      </c>
      <c r="B3" s="418" t="s">
        <v>204</v>
      </c>
      <c r="C3" s="418"/>
      <c r="D3" s="418"/>
      <c r="E3" s="418"/>
      <c r="F3" s="418"/>
      <c r="G3" s="418"/>
      <c r="H3" s="418"/>
      <c r="I3" s="418"/>
    </row>
    <row r="4" spans="1:9" ht="42.75" customHeight="1" x14ac:dyDescent="0.3">
      <c r="A4" s="45" t="s">
        <v>205</v>
      </c>
      <c r="B4" s="418" t="s">
        <v>206</v>
      </c>
      <c r="C4" s="418"/>
      <c r="D4" s="418"/>
      <c r="E4" s="418"/>
      <c r="F4" s="418"/>
      <c r="G4" s="418"/>
      <c r="H4" s="418"/>
      <c r="I4" s="418"/>
    </row>
    <row r="5" spans="1:9" ht="28.5" customHeight="1" x14ac:dyDescent="0.3">
      <c r="A5" s="45" t="s">
        <v>207</v>
      </c>
      <c r="B5" s="418" t="s">
        <v>208</v>
      </c>
      <c r="C5" s="418"/>
      <c r="D5" s="418"/>
      <c r="E5" s="418"/>
      <c r="F5" s="418"/>
      <c r="G5" s="418"/>
      <c r="H5" s="418"/>
      <c r="I5" s="418"/>
    </row>
    <row r="6" spans="1:9" ht="30" customHeight="1" x14ac:dyDescent="0.3">
      <c r="A6" s="40">
        <v>42374</v>
      </c>
      <c r="B6" s="420" t="s">
        <v>209</v>
      </c>
      <c r="C6" s="420"/>
      <c r="D6" s="420"/>
      <c r="E6" s="420"/>
      <c r="F6" s="420"/>
      <c r="G6" s="420"/>
      <c r="H6" s="420"/>
      <c r="I6" s="420"/>
    </row>
    <row r="7" spans="1:9" ht="30" customHeight="1" x14ac:dyDescent="0.3">
      <c r="A7" s="46"/>
      <c r="B7" s="419" t="s">
        <v>210</v>
      </c>
      <c r="C7" s="419"/>
      <c r="D7" s="419"/>
      <c r="E7" s="419"/>
      <c r="F7" s="419"/>
      <c r="G7" s="419"/>
      <c r="H7" s="419"/>
      <c r="I7" s="419"/>
    </row>
    <row r="8" spans="1:9" ht="25.5" customHeight="1" x14ac:dyDescent="0.3">
      <c r="A8" s="47">
        <v>42405</v>
      </c>
      <c r="B8" s="418" t="s">
        <v>211</v>
      </c>
      <c r="C8" s="418"/>
      <c r="D8" s="418"/>
      <c r="E8" s="418"/>
      <c r="F8" s="418"/>
      <c r="G8" s="418"/>
      <c r="H8" s="418"/>
      <c r="I8" s="418"/>
    </row>
    <row r="9" spans="1:9" ht="45.75" customHeight="1" x14ac:dyDescent="0.3">
      <c r="A9" s="45" t="s">
        <v>212</v>
      </c>
      <c r="B9" s="418" t="s">
        <v>213</v>
      </c>
      <c r="C9" s="418"/>
      <c r="D9" s="418"/>
      <c r="E9" s="418"/>
      <c r="F9" s="418"/>
      <c r="G9" s="418"/>
      <c r="H9" s="418"/>
      <c r="I9" s="418"/>
    </row>
    <row r="10" spans="1:9" ht="13" x14ac:dyDescent="0.3">
      <c r="A10" s="9" t="s">
        <v>214</v>
      </c>
      <c r="B10" s="420" t="s">
        <v>215</v>
      </c>
      <c r="C10" s="420"/>
      <c r="D10" s="420"/>
      <c r="E10" s="420"/>
      <c r="F10" s="420"/>
      <c r="G10" s="420"/>
      <c r="H10" s="420"/>
      <c r="I10" s="420"/>
    </row>
    <row r="11" spans="1:9" ht="46.5" customHeight="1" x14ac:dyDescent="0.3">
      <c r="A11" s="41"/>
      <c r="B11" s="420" t="s">
        <v>216</v>
      </c>
      <c r="C11" s="420"/>
      <c r="D11" s="420"/>
      <c r="E11" s="420"/>
      <c r="F11" s="420"/>
      <c r="G11" s="420"/>
      <c r="H11" s="420"/>
      <c r="I11" s="420"/>
    </row>
    <row r="12" spans="1:9" ht="30" customHeight="1" x14ac:dyDescent="0.3">
      <c r="A12" s="41"/>
      <c r="B12" s="422" t="s">
        <v>217</v>
      </c>
      <c r="C12" s="422"/>
      <c r="D12" s="422"/>
      <c r="E12" s="422"/>
      <c r="F12" s="422"/>
      <c r="G12" s="422"/>
      <c r="H12" s="422"/>
      <c r="I12" s="422"/>
    </row>
    <row r="13" spans="1:9" ht="13" x14ac:dyDescent="0.3">
      <c r="A13" s="46"/>
      <c r="B13" s="421" t="s">
        <v>218</v>
      </c>
      <c r="C13" s="421"/>
      <c r="D13" s="421"/>
      <c r="E13" s="421"/>
      <c r="F13" s="421"/>
      <c r="G13" s="421"/>
      <c r="H13" s="421"/>
      <c r="I13" s="421"/>
    </row>
    <row r="14" spans="1:9" ht="13" x14ac:dyDescent="0.3">
      <c r="A14" s="9" t="s">
        <v>219</v>
      </c>
      <c r="B14" s="420" t="s">
        <v>220</v>
      </c>
      <c r="C14" s="420"/>
      <c r="D14" s="420"/>
      <c r="E14" s="420"/>
      <c r="F14" s="420"/>
      <c r="G14" s="420"/>
      <c r="H14" s="420"/>
      <c r="I14" s="420"/>
    </row>
    <row r="15" spans="1:9" ht="33.75" customHeight="1" x14ac:dyDescent="0.3">
      <c r="A15" s="41"/>
      <c r="B15" s="420" t="s">
        <v>221</v>
      </c>
      <c r="C15" s="420"/>
      <c r="D15" s="420"/>
      <c r="E15" s="420"/>
      <c r="F15" s="420"/>
      <c r="G15" s="420"/>
      <c r="H15" s="420"/>
      <c r="I15" s="420"/>
    </row>
    <row r="16" spans="1:9" ht="27.75" customHeight="1" x14ac:dyDescent="0.3">
      <c r="A16" s="41"/>
      <c r="B16" s="422" t="s">
        <v>222</v>
      </c>
      <c r="C16" s="422"/>
      <c r="D16" s="422"/>
      <c r="E16" s="422"/>
      <c r="F16" s="422"/>
      <c r="G16" s="422"/>
      <c r="H16" s="422"/>
      <c r="I16" s="422"/>
    </row>
    <row r="17" spans="1:9" ht="13" x14ac:dyDescent="0.3">
      <c r="A17" s="41"/>
      <c r="B17" s="422" t="s">
        <v>223</v>
      </c>
      <c r="C17" s="422"/>
      <c r="D17" s="422"/>
      <c r="E17" s="422"/>
      <c r="F17" s="422"/>
      <c r="G17" s="422"/>
      <c r="H17" s="422"/>
      <c r="I17" s="422"/>
    </row>
    <row r="18" spans="1:9" ht="27.75" customHeight="1" x14ac:dyDescent="0.3">
      <c r="A18" s="46"/>
      <c r="B18" s="421" t="s">
        <v>224</v>
      </c>
      <c r="C18" s="421"/>
      <c r="D18" s="421"/>
      <c r="E18" s="421"/>
      <c r="F18" s="421"/>
      <c r="G18" s="421"/>
      <c r="H18" s="421"/>
      <c r="I18" s="421"/>
    </row>
    <row r="19" spans="1:9" ht="19.5" customHeight="1" x14ac:dyDescent="0.3">
      <c r="A19" s="9" t="s">
        <v>225</v>
      </c>
      <c r="B19" s="420" t="s">
        <v>226</v>
      </c>
      <c r="C19" s="420"/>
      <c r="D19" s="420"/>
      <c r="E19" s="420"/>
      <c r="F19" s="420"/>
      <c r="G19" s="420"/>
      <c r="H19" s="420"/>
      <c r="I19" s="420"/>
    </row>
    <row r="20" spans="1:9" ht="18.75" customHeight="1" x14ac:dyDescent="0.3">
      <c r="A20" s="41"/>
      <c r="B20" s="420" t="s">
        <v>227</v>
      </c>
      <c r="C20" s="420"/>
      <c r="D20" s="420"/>
      <c r="E20" s="420"/>
      <c r="F20" s="420"/>
      <c r="G20" s="420"/>
      <c r="H20" s="420"/>
      <c r="I20" s="420"/>
    </row>
    <row r="21" spans="1:9" ht="16.5" customHeight="1" x14ac:dyDescent="0.3">
      <c r="A21" s="41"/>
      <c r="B21" s="422" t="s">
        <v>228</v>
      </c>
      <c r="C21" s="422"/>
      <c r="D21" s="422"/>
      <c r="E21" s="422"/>
      <c r="F21" s="422"/>
      <c r="G21" s="422"/>
      <c r="H21" s="422"/>
      <c r="I21" s="422"/>
    </row>
    <row r="22" spans="1:9" ht="15" customHeight="1" x14ac:dyDescent="0.3">
      <c r="A22" s="41"/>
      <c r="B22" s="422" t="s">
        <v>229</v>
      </c>
      <c r="C22" s="422"/>
      <c r="D22" s="422"/>
      <c r="E22" s="422"/>
      <c r="F22" s="422"/>
      <c r="G22" s="422"/>
      <c r="H22" s="422"/>
      <c r="I22" s="422"/>
    </row>
    <row r="23" spans="1:9" ht="15" customHeight="1" x14ac:dyDescent="0.3">
      <c r="A23" s="46"/>
      <c r="B23" s="419" t="s">
        <v>230</v>
      </c>
      <c r="C23" s="419"/>
      <c r="D23" s="419"/>
      <c r="E23" s="419"/>
      <c r="F23" s="419"/>
      <c r="G23" s="419"/>
      <c r="H23" s="419"/>
      <c r="I23" s="419"/>
    </row>
    <row r="24" spans="1:9" ht="13" x14ac:dyDescent="0.3">
      <c r="A24" s="9" t="s">
        <v>231</v>
      </c>
      <c r="B24" s="420" t="s">
        <v>232</v>
      </c>
      <c r="C24" s="420"/>
      <c r="D24" s="420"/>
      <c r="E24" s="420"/>
      <c r="F24" s="420"/>
      <c r="G24" s="420"/>
      <c r="H24" s="420"/>
      <c r="I24" s="420"/>
    </row>
    <row r="25" spans="1:9" ht="13" x14ac:dyDescent="0.3">
      <c r="A25" s="41"/>
      <c r="B25" s="420" t="s">
        <v>233</v>
      </c>
      <c r="C25" s="420"/>
      <c r="D25" s="420"/>
      <c r="E25" s="420"/>
      <c r="F25" s="420"/>
      <c r="G25" s="420"/>
      <c r="H25" s="420"/>
      <c r="I25" s="420"/>
    </row>
    <row r="26" spans="1:9" ht="54" customHeight="1" x14ac:dyDescent="0.3">
      <c r="A26" s="41"/>
      <c r="B26" s="422" t="s">
        <v>234</v>
      </c>
      <c r="C26" s="422"/>
      <c r="D26" s="422"/>
      <c r="E26" s="422"/>
      <c r="F26" s="422"/>
      <c r="G26" s="422"/>
      <c r="H26" s="422"/>
      <c r="I26" s="422"/>
    </row>
    <row r="27" spans="1:9" ht="27" customHeight="1" x14ac:dyDescent="0.3">
      <c r="A27" s="46"/>
      <c r="B27" s="421" t="s">
        <v>235</v>
      </c>
      <c r="C27" s="421"/>
      <c r="D27" s="421"/>
      <c r="E27" s="421"/>
      <c r="F27" s="421"/>
      <c r="G27" s="421"/>
      <c r="H27" s="421"/>
      <c r="I27" s="421"/>
    </row>
    <row r="28" spans="1:9" ht="13" x14ac:dyDescent="0.3">
      <c r="A28" s="9" t="s">
        <v>236</v>
      </c>
      <c r="B28" s="420" t="s">
        <v>237</v>
      </c>
      <c r="C28" s="420"/>
      <c r="D28" s="420"/>
      <c r="E28" s="420"/>
      <c r="F28" s="420"/>
      <c r="G28" s="420"/>
      <c r="H28" s="420"/>
      <c r="I28" s="420"/>
    </row>
    <row r="29" spans="1:9" ht="26.25" customHeight="1" x14ac:dyDescent="0.3">
      <c r="A29" s="46"/>
      <c r="B29" s="419" t="s">
        <v>238</v>
      </c>
      <c r="C29" s="419"/>
      <c r="D29" s="419"/>
      <c r="E29" s="419"/>
      <c r="F29" s="419"/>
      <c r="G29" s="419"/>
      <c r="H29" s="419"/>
      <c r="I29" s="419"/>
    </row>
    <row r="30" spans="1:9" ht="13" x14ac:dyDescent="0.3">
      <c r="A30" s="9" t="s">
        <v>239</v>
      </c>
      <c r="B30" s="420" t="s">
        <v>240</v>
      </c>
      <c r="C30" s="420"/>
      <c r="D30" s="420"/>
      <c r="E30" s="420"/>
      <c r="F30" s="420"/>
      <c r="G30" s="420"/>
      <c r="H30" s="420"/>
      <c r="I30" s="420"/>
    </row>
    <row r="31" spans="1:9" ht="26.25" customHeight="1" x14ac:dyDescent="0.3">
      <c r="A31" s="46"/>
      <c r="B31" s="419" t="s">
        <v>241</v>
      </c>
      <c r="C31" s="419"/>
      <c r="D31" s="419"/>
      <c r="E31" s="419"/>
      <c r="F31" s="419"/>
      <c r="G31" s="419"/>
      <c r="H31" s="419"/>
      <c r="I31" s="419"/>
    </row>
    <row r="32" spans="1:9" ht="13" x14ac:dyDescent="0.3">
      <c r="A32" s="9" t="s">
        <v>242</v>
      </c>
      <c r="B32" s="420" t="s">
        <v>243</v>
      </c>
      <c r="C32" s="420"/>
      <c r="D32" s="420"/>
      <c r="E32" s="420"/>
      <c r="F32" s="420"/>
      <c r="G32" s="420"/>
      <c r="H32" s="420"/>
      <c r="I32" s="420"/>
    </row>
    <row r="33" spans="1:9" ht="33.75" customHeight="1" x14ac:dyDescent="0.3">
      <c r="A33" s="46"/>
      <c r="B33" s="419" t="s">
        <v>244</v>
      </c>
      <c r="C33" s="419"/>
      <c r="D33" s="419"/>
      <c r="E33" s="419"/>
      <c r="F33" s="419"/>
      <c r="G33" s="419"/>
      <c r="H33" s="419"/>
      <c r="I33" s="419"/>
    </row>
    <row r="34" spans="1:9" ht="17.25" customHeight="1" x14ac:dyDescent="0.3">
      <c r="A34" s="9" t="s">
        <v>245</v>
      </c>
      <c r="B34" s="420" t="s">
        <v>246</v>
      </c>
      <c r="C34" s="420"/>
      <c r="D34" s="420"/>
      <c r="E34" s="420"/>
      <c r="F34" s="420"/>
      <c r="G34" s="420"/>
      <c r="H34" s="420"/>
      <c r="I34" s="420"/>
    </row>
    <row r="35" spans="1:9" ht="17.25" customHeight="1" thickBot="1" x14ac:dyDescent="0.35">
      <c r="A35" s="41"/>
      <c r="B35" s="420" t="s">
        <v>247</v>
      </c>
      <c r="C35" s="420"/>
      <c r="D35" s="420"/>
      <c r="E35" s="420"/>
      <c r="F35" s="420"/>
      <c r="G35" s="420"/>
      <c r="H35" s="420"/>
      <c r="I35" s="420"/>
    </row>
    <row r="36" spans="1:9" ht="14" thickTop="1" thickBot="1" x14ac:dyDescent="0.3">
      <c r="A36" s="42"/>
      <c r="B36" s="424" t="s">
        <v>248</v>
      </c>
      <c r="C36" s="425"/>
      <c r="D36" s="425"/>
      <c r="E36" s="426"/>
    </row>
    <row r="37" spans="1:9" ht="13.5" thickBot="1" x14ac:dyDescent="0.3">
      <c r="A37" s="43"/>
      <c r="B37" s="32" t="s">
        <v>249</v>
      </c>
      <c r="C37" s="33">
        <v>1</v>
      </c>
      <c r="D37" s="34" t="s">
        <v>250</v>
      </c>
      <c r="E37" s="35">
        <v>0.1</v>
      </c>
    </row>
    <row r="38" spans="1:9" ht="20.5" thickBot="1" x14ac:dyDescent="0.3">
      <c r="A38" s="43"/>
      <c r="B38" s="32" t="s">
        <v>251</v>
      </c>
      <c r="C38" s="33">
        <v>1</v>
      </c>
      <c r="D38" s="34" t="s">
        <v>252</v>
      </c>
      <c r="E38" s="35">
        <v>0.3</v>
      </c>
    </row>
    <row r="39" spans="1:9" ht="20.5" thickBot="1" x14ac:dyDescent="0.3">
      <c r="A39" s="43"/>
      <c r="B39" s="32"/>
      <c r="C39" s="33"/>
      <c r="D39" s="34" t="s">
        <v>253</v>
      </c>
      <c r="E39" s="35">
        <v>0.03</v>
      </c>
    </row>
    <row r="40" spans="1:9" ht="13.5" thickBot="1" x14ac:dyDescent="0.3">
      <c r="A40" s="43"/>
      <c r="B40" s="32"/>
      <c r="C40" s="33"/>
      <c r="D40" s="34"/>
      <c r="E40" s="35"/>
    </row>
    <row r="41" spans="1:9" ht="20.5" thickBot="1" x14ac:dyDescent="0.3">
      <c r="A41" s="43"/>
      <c r="B41" s="32" t="s">
        <v>254</v>
      </c>
      <c r="C41" s="33">
        <v>0.1</v>
      </c>
      <c r="D41" s="34"/>
      <c r="E41" s="35"/>
    </row>
    <row r="42" spans="1:9" ht="20.5" thickBot="1" x14ac:dyDescent="0.3">
      <c r="A42" s="43"/>
      <c r="B42" s="32" t="s">
        <v>255</v>
      </c>
      <c r="C42" s="33">
        <v>0.1</v>
      </c>
      <c r="D42" s="34" t="s">
        <v>256</v>
      </c>
      <c r="E42" s="35">
        <v>0.1</v>
      </c>
    </row>
    <row r="43" spans="1:9" ht="20.5" thickBot="1" x14ac:dyDescent="0.3">
      <c r="A43" s="43"/>
      <c r="B43" s="32" t="s">
        <v>257</v>
      </c>
      <c r="C43" s="33">
        <v>0.1</v>
      </c>
      <c r="D43" s="34" t="s">
        <v>258</v>
      </c>
      <c r="E43" s="35">
        <v>0.1</v>
      </c>
    </row>
    <row r="44" spans="1:9" ht="20.5" thickBot="1" x14ac:dyDescent="0.3">
      <c r="A44" s="43"/>
      <c r="B44" s="32"/>
      <c r="C44" s="33"/>
      <c r="D44" s="34" t="s">
        <v>259</v>
      </c>
      <c r="E44" s="105">
        <v>0.1</v>
      </c>
    </row>
    <row r="45" spans="1:9" ht="20.5" thickBot="1" x14ac:dyDescent="0.3">
      <c r="A45" s="43"/>
      <c r="B45" s="32" t="s">
        <v>260</v>
      </c>
      <c r="C45" s="33">
        <v>0.01</v>
      </c>
      <c r="D45" s="34" t="s">
        <v>261</v>
      </c>
      <c r="E45" s="105">
        <v>0.1</v>
      </c>
    </row>
    <row r="46" spans="1:9" ht="13.5" thickBot="1" x14ac:dyDescent="0.3">
      <c r="A46" s="43"/>
      <c r="B46" s="32"/>
      <c r="C46" s="33"/>
      <c r="D46" s="34"/>
      <c r="E46" s="35"/>
    </row>
    <row r="47" spans="1:9" ht="20.5" thickBot="1" x14ac:dyDescent="0.3">
      <c r="A47" s="43"/>
      <c r="B47" s="32" t="s">
        <v>262</v>
      </c>
      <c r="C47" s="33">
        <v>2.9999999999999997E-4</v>
      </c>
      <c r="D47" s="34" t="s">
        <v>263</v>
      </c>
      <c r="E47" s="35">
        <v>0.01</v>
      </c>
    </row>
    <row r="48" spans="1:9" ht="20.5" thickBot="1" x14ac:dyDescent="0.3">
      <c r="A48" s="43"/>
      <c r="B48" s="32"/>
      <c r="C48" s="33"/>
      <c r="D48" s="34" t="s">
        <v>264</v>
      </c>
      <c r="E48" s="35">
        <v>0.01</v>
      </c>
    </row>
    <row r="49" spans="1:9" ht="13.5" thickBot="1" x14ac:dyDescent="0.3">
      <c r="A49" s="43"/>
      <c r="B49" s="32"/>
      <c r="C49" s="34"/>
      <c r="D49" s="34"/>
      <c r="E49" s="35"/>
    </row>
    <row r="50" spans="1:9" ht="13.5" thickBot="1" x14ac:dyDescent="0.3">
      <c r="A50" s="43"/>
      <c r="B50" s="36"/>
      <c r="C50" s="37"/>
      <c r="D50" s="37" t="s">
        <v>265</v>
      </c>
      <c r="E50" s="38">
        <v>2.9999999999999997E-4</v>
      </c>
    </row>
    <row r="51" spans="1:9" ht="37.5" customHeight="1" thickTop="1" x14ac:dyDescent="0.3">
      <c r="A51" s="46"/>
      <c r="B51" s="419" t="s">
        <v>266</v>
      </c>
      <c r="C51" s="419"/>
      <c r="D51" s="419"/>
      <c r="E51" s="419"/>
      <c r="F51" s="419"/>
      <c r="G51" s="419"/>
      <c r="H51" s="419"/>
      <c r="I51" s="419"/>
    </row>
    <row r="52" spans="1:9" ht="23.25" customHeight="1" x14ac:dyDescent="0.3">
      <c r="A52" s="45" t="s">
        <v>267</v>
      </c>
      <c r="B52" s="418" t="s">
        <v>268</v>
      </c>
      <c r="C52" s="418"/>
      <c r="D52" s="418"/>
      <c r="E52" s="418"/>
      <c r="F52" s="418"/>
      <c r="G52" s="418"/>
      <c r="H52" s="418"/>
      <c r="I52" s="418"/>
    </row>
    <row r="53" spans="1:9" ht="11.25" customHeight="1" x14ac:dyDescent="0.25">
      <c r="A53" s="420" t="s">
        <v>269</v>
      </c>
      <c r="B53" s="420"/>
      <c r="C53" s="420"/>
      <c r="D53" s="420"/>
      <c r="E53" s="420"/>
      <c r="F53" s="420"/>
      <c r="G53" s="420"/>
      <c r="H53" s="420"/>
      <c r="I53" s="420"/>
    </row>
    <row r="54" spans="1:9" ht="33" customHeight="1" x14ac:dyDescent="0.25">
      <c r="A54" s="39" t="s">
        <v>270</v>
      </c>
      <c r="B54" s="423" t="s">
        <v>271</v>
      </c>
      <c r="C54" s="423"/>
      <c r="D54" s="423"/>
      <c r="E54" s="423"/>
      <c r="F54" s="423"/>
      <c r="G54" s="423"/>
      <c r="H54" s="423"/>
      <c r="I54" s="423"/>
    </row>
    <row r="55" spans="1:9" ht="17.25" customHeight="1" x14ac:dyDescent="0.25">
      <c r="A55" s="39" t="s">
        <v>272</v>
      </c>
      <c r="B55" s="423" t="s">
        <v>273</v>
      </c>
      <c r="C55" s="423"/>
      <c r="D55" s="423"/>
      <c r="E55" s="423"/>
      <c r="F55" s="423"/>
      <c r="G55" s="423"/>
      <c r="H55" s="423"/>
      <c r="I55" s="423"/>
    </row>
    <row r="56" spans="1:9" ht="15.75" customHeight="1" x14ac:dyDescent="0.25">
      <c r="A56" s="39" t="s">
        <v>274</v>
      </c>
      <c r="B56" s="423" t="s">
        <v>275</v>
      </c>
      <c r="C56" s="423"/>
      <c r="D56" s="423"/>
      <c r="E56" s="423"/>
      <c r="F56" s="423"/>
      <c r="G56" s="423"/>
      <c r="H56" s="423"/>
      <c r="I56" s="423"/>
    </row>
    <row r="57" spans="1:9" ht="17.25" customHeight="1" x14ac:dyDescent="0.25">
      <c r="A57" s="39" t="s">
        <v>276</v>
      </c>
      <c r="B57" s="423" t="s">
        <v>277</v>
      </c>
      <c r="C57" s="423"/>
      <c r="D57" s="423"/>
      <c r="E57" s="423"/>
      <c r="F57" s="423"/>
      <c r="G57" s="423"/>
      <c r="H57" s="423"/>
      <c r="I57" s="423"/>
    </row>
    <row r="58" spans="1:9" ht="17.25" customHeight="1" x14ac:dyDescent="0.25">
      <c r="A58" s="39" t="s">
        <v>278</v>
      </c>
      <c r="B58" s="423" t="s">
        <v>279</v>
      </c>
      <c r="C58" s="423"/>
      <c r="D58" s="423"/>
      <c r="E58" s="423"/>
      <c r="F58" s="423"/>
      <c r="G58" s="423"/>
      <c r="H58" s="423"/>
      <c r="I58" s="423"/>
    </row>
    <row r="59" spans="1:9" ht="15" customHeight="1" x14ac:dyDescent="0.25">
      <c r="A59" s="39" t="s">
        <v>280</v>
      </c>
      <c r="B59" s="423" t="s">
        <v>281</v>
      </c>
      <c r="C59" s="423"/>
      <c r="D59" s="423"/>
      <c r="E59" s="423"/>
      <c r="F59" s="423"/>
      <c r="G59" s="423"/>
      <c r="H59" s="423"/>
      <c r="I59" s="423"/>
    </row>
  </sheetData>
  <mergeCells count="45">
    <mergeCell ref="B16:I16"/>
    <mergeCell ref="B15:I15"/>
    <mergeCell ref="B2:I2"/>
    <mergeCell ref="B3:I3"/>
    <mergeCell ref="B4:I4"/>
    <mergeCell ref="B10:I10"/>
    <mergeCell ref="B9:I9"/>
    <mergeCell ref="B8:I8"/>
    <mergeCell ref="B7:I7"/>
    <mergeCell ref="B6:I6"/>
    <mergeCell ref="B22:I22"/>
    <mergeCell ref="B21:I21"/>
    <mergeCell ref="B20:I20"/>
    <mergeCell ref="B18:I18"/>
    <mergeCell ref="B17:I17"/>
    <mergeCell ref="B59:I59"/>
    <mergeCell ref="B58:I58"/>
    <mergeCell ref="B57:I57"/>
    <mergeCell ref="B56:I56"/>
    <mergeCell ref="B25:I25"/>
    <mergeCell ref="B30:I30"/>
    <mergeCell ref="B28:I28"/>
    <mergeCell ref="B27:I27"/>
    <mergeCell ref="B26:I26"/>
    <mergeCell ref="B54:I54"/>
    <mergeCell ref="B55:I55"/>
    <mergeCell ref="A53:I53"/>
    <mergeCell ref="B33:I33"/>
    <mergeCell ref="B36:E36"/>
    <mergeCell ref="A1:I1"/>
    <mergeCell ref="B52:I52"/>
    <mergeCell ref="B51:I51"/>
    <mergeCell ref="B35:I35"/>
    <mergeCell ref="B34:I34"/>
    <mergeCell ref="B29:I29"/>
    <mergeCell ref="B5:I5"/>
    <mergeCell ref="B19:I19"/>
    <mergeCell ref="B32:I32"/>
    <mergeCell ref="B31:I31"/>
    <mergeCell ref="B13:I13"/>
    <mergeCell ref="B12:I12"/>
    <mergeCell ref="B14:I14"/>
    <mergeCell ref="B11:I11"/>
    <mergeCell ref="B24:I24"/>
    <mergeCell ref="B23:I23"/>
  </mergeCells>
  <phoneticPr fontId="3"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30"/>
  <sheetViews>
    <sheetView topLeftCell="A4" workbookViewId="0">
      <selection activeCell="B44" sqref="B43:B44"/>
    </sheetView>
  </sheetViews>
  <sheetFormatPr defaultRowHeight="12.5" x14ac:dyDescent="0.25"/>
  <cols>
    <col min="2" max="2" width="71" customWidth="1"/>
  </cols>
  <sheetData>
    <row r="1" spans="1:2" x14ac:dyDescent="0.25">
      <c r="A1" s="427" t="s">
        <v>29</v>
      </c>
      <c r="B1" s="106" t="s">
        <v>308</v>
      </c>
    </row>
    <row r="2" spans="1:2" x14ac:dyDescent="0.25">
      <c r="A2" s="428"/>
      <c r="B2" s="107" t="s">
        <v>309</v>
      </c>
    </row>
    <row r="3" spans="1:2" x14ac:dyDescent="0.25">
      <c r="A3" s="428"/>
      <c r="B3" s="107" t="s">
        <v>310</v>
      </c>
    </row>
    <row r="4" spans="1:2" x14ac:dyDescent="0.25">
      <c r="A4" s="428"/>
      <c r="B4" s="107" t="s">
        <v>311</v>
      </c>
    </row>
    <row r="5" spans="1:2" x14ac:dyDescent="0.25">
      <c r="A5" s="428"/>
      <c r="B5" s="107" t="s">
        <v>312</v>
      </c>
    </row>
    <row r="6" spans="1:2" x14ac:dyDescent="0.25">
      <c r="A6" s="428"/>
      <c r="B6" s="107" t="s">
        <v>304</v>
      </c>
    </row>
    <row r="7" spans="1:2" x14ac:dyDescent="0.25">
      <c r="A7" s="428" t="s">
        <v>30</v>
      </c>
      <c r="B7" s="107" t="s">
        <v>313</v>
      </c>
    </row>
    <row r="8" spans="1:2" x14ac:dyDescent="0.25">
      <c r="A8" s="428"/>
      <c r="B8" s="107" t="s">
        <v>314</v>
      </c>
    </row>
    <row r="9" spans="1:2" x14ac:dyDescent="0.25">
      <c r="A9" s="428"/>
      <c r="B9" s="107" t="s">
        <v>315</v>
      </c>
    </row>
    <row r="10" spans="1:2" x14ac:dyDescent="0.25">
      <c r="A10" s="428"/>
      <c r="B10" s="107" t="s">
        <v>316</v>
      </c>
    </row>
    <row r="11" spans="1:2" x14ac:dyDescent="0.25">
      <c r="A11" s="428"/>
      <c r="B11" s="107" t="s">
        <v>296</v>
      </c>
    </row>
    <row r="12" spans="1:2" x14ac:dyDescent="0.25">
      <c r="A12" s="428"/>
      <c r="B12" s="107" t="s">
        <v>317</v>
      </c>
    </row>
    <row r="13" spans="1:2" x14ac:dyDescent="0.25">
      <c r="A13" s="428"/>
      <c r="B13" s="107" t="s">
        <v>318</v>
      </c>
    </row>
    <row r="14" spans="1:2" x14ac:dyDescent="0.25">
      <c r="A14" s="428"/>
      <c r="B14" s="107" t="s">
        <v>319</v>
      </c>
    </row>
    <row r="15" spans="1:2" x14ac:dyDescent="0.25">
      <c r="A15" s="428"/>
      <c r="B15" s="107" t="s">
        <v>320</v>
      </c>
    </row>
    <row r="16" spans="1:2" x14ac:dyDescent="0.25">
      <c r="A16" s="428"/>
      <c r="B16" s="107" t="s">
        <v>321</v>
      </c>
    </row>
    <row r="17" spans="1:2" x14ac:dyDescent="0.25">
      <c r="A17" s="428"/>
      <c r="B17" s="107" t="s">
        <v>322</v>
      </c>
    </row>
    <row r="18" spans="1:2" x14ac:dyDescent="0.25">
      <c r="A18" s="428"/>
      <c r="B18" s="107" t="s">
        <v>323</v>
      </c>
    </row>
    <row r="19" spans="1:2" x14ac:dyDescent="0.25">
      <c r="A19" s="428"/>
      <c r="B19" s="107" t="s">
        <v>324</v>
      </c>
    </row>
    <row r="20" spans="1:2" x14ac:dyDescent="0.25">
      <c r="A20" s="428"/>
      <c r="B20" s="107" t="s">
        <v>325</v>
      </c>
    </row>
    <row r="21" spans="1:2" x14ac:dyDescent="0.25">
      <c r="A21" s="428"/>
      <c r="B21" s="107" t="s">
        <v>326</v>
      </c>
    </row>
    <row r="22" spans="1:2" x14ac:dyDescent="0.25">
      <c r="A22" s="428"/>
      <c r="B22" s="107" t="s">
        <v>327</v>
      </c>
    </row>
    <row r="23" spans="1:2" x14ac:dyDescent="0.25">
      <c r="A23" s="428"/>
      <c r="B23" s="107" t="s">
        <v>298</v>
      </c>
    </row>
    <row r="24" spans="1:2" x14ac:dyDescent="0.25">
      <c r="A24" s="428"/>
      <c r="B24" s="107" t="s">
        <v>299</v>
      </c>
    </row>
    <row r="25" spans="1:2" x14ac:dyDescent="0.25">
      <c r="A25" s="428"/>
      <c r="B25" s="107" t="s">
        <v>297</v>
      </c>
    </row>
    <row r="26" spans="1:2" x14ac:dyDescent="0.25">
      <c r="A26" s="428"/>
      <c r="B26" s="107" t="s">
        <v>328</v>
      </c>
    </row>
    <row r="27" spans="1:2" x14ac:dyDescent="0.25">
      <c r="A27" s="428"/>
      <c r="B27" s="107" t="s">
        <v>329</v>
      </c>
    </row>
    <row r="28" spans="1:2" x14ac:dyDescent="0.25">
      <c r="A28" s="428" t="s">
        <v>31</v>
      </c>
      <c r="B28" s="107" t="s">
        <v>330</v>
      </c>
    </row>
    <row r="29" spans="1:2" x14ac:dyDescent="0.25">
      <c r="A29" s="428"/>
      <c r="B29" s="107" t="s">
        <v>331</v>
      </c>
    </row>
    <row r="30" spans="1:2" ht="13" thickBot="1" x14ac:dyDescent="0.3">
      <c r="A30" s="429"/>
      <c r="B30" s="108" t="s">
        <v>301</v>
      </c>
    </row>
  </sheetData>
  <mergeCells count="3">
    <mergeCell ref="A1:A6"/>
    <mergeCell ref="A7:A27"/>
    <mergeCell ref="A28:A30"/>
  </mergeCells>
  <phoneticPr fontId="3"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11</vt:i4>
      </vt:variant>
    </vt:vector>
  </HeadingPairs>
  <TitlesOfParts>
    <vt:vector size="19" baseType="lpstr">
      <vt:lpstr>protokol</vt:lpstr>
      <vt:lpstr>příklad 1</vt:lpstr>
      <vt:lpstr>příklad 2</vt:lpstr>
      <vt:lpstr>příklad 3 CHLS+NO</vt:lpstr>
      <vt:lpstr>Tabulka I</vt:lpstr>
      <vt:lpstr>Tabulka II</vt:lpstr>
      <vt:lpstr>Poznámky k tabulkám</vt:lpstr>
      <vt:lpstr>seznam dotčených H-vět</vt:lpstr>
      <vt:lpstr>protokol!Názvy_tisku</vt:lpstr>
      <vt:lpstr>'příklad 1'!Názvy_tisku</vt:lpstr>
      <vt:lpstr>'příklad 2'!Názvy_tisku</vt:lpstr>
      <vt:lpstr>'příklad 3 CHLS+NO'!Názvy_tisku</vt:lpstr>
      <vt:lpstr>protokol!Oblast_tisku</vt:lpstr>
      <vt:lpstr>'příklad 1'!Oblast_tisku</vt:lpstr>
      <vt:lpstr>'příklad 2'!Oblast_tisku</vt:lpstr>
      <vt:lpstr>'příklad 3 CHLS+NO'!Oblast_tisku</vt:lpstr>
      <vt:lpstr>'seznam dotčených H-vět'!OLE_LINK87</vt:lpstr>
      <vt:lpstr>'seznam dotčených H-vět'!OLE_LINK89</vt:lpstr>
      <vt:lpstr>'seznam dotčených H-vět'!OLE_LINK93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envigroup</dc:creator>
  <cp:lastModifiedBy>ENVIGROUP</cp:lastModifiedBy>
  <cp:lastPrinted>2016-08-24T10:57:06Z</cp:lastPrinted>
  <dcterms:created xsi:type="dcterms:W3CDTF">2016-02-24T18:35:51Z</dcterms:created>
  <dcterms:modified xsi:type="dcterms:W3CDTF">2024-04-12T07:53:31Z</dcterms:modified>
</cp:coreProperties>
</file>