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7603F2A1-9B1F-4F3F-A728-2DD6B6A46155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J6" i="1"/>
  <c r="K6" i="1" s="1"/>
  <c r="J7" i="1"/>
  <c r="K7" i="1" s="1"/>
  <c r="J8" i="1"/>
  <c r="K8" i="1" s="1"/>
  <c r="J4" i="1"/>
  <c r="K4" i="1" s="1"/>
  <c r="H8" i="1"/>
  <c r="I8" i="1" s="1"/>
  <c r="H4" i="1"/>
  <c r="I4" i="1" s="1"/>
  <c r="G6" i="1"/>
  <c r="H6" i="1" s="1"/>
  <c r="I6" i="1" s="1"/>
  <c r="G7" i="1"/>
  <c r="H7" i="1" s="1"/>
  <c r="I7" i="1" s="1"/>
  <c r="G5" i="1"/>
  <c r="H5" i="1" s="1"/>
  <c r="I5" i="1" s="1"/>
  <c r="L5" i="1" l="1"/>
  <c r="M5" i="1"/>
  <c r="M4" i="1"/>
  <c r="L4" i="1"/>
  <c r="L7" i="1"/>
  <c r="M7" i="1"/>
  <c r="L8" i="1"/>
  <c r="M8" i="1"/>
  <c r="M6" i="1"/>
  <c r="L6" i="1"/>
</calcChain>
</file>

<file path=xl/sharedStrings.xml><?xml version="1.0" encoding="utf-8"?>
<sst xmlns="http://schemas.openxmlformats.org/spreadsheetml/2006/main" count="40" uniqueCount="32">
  <si>
    <t>Lokalita</t>
  </si>
  <si>
    <t>Typ zařízení</t>
  </si>
  <si>
    <t>Název zařízení</t>
  </si>
  <si>
    <t>MTG</t>
  </si>
  <si>
    <t xml:space="preserve">CTM SJD 180 </t>
  </si>
  <si>
    <t>CTM SP 245</t>
  </si>
  <si>
    <t>CTM SV 250</t>
  </si>
  <si>
    <t>AKSA 200C, 200kVA</t>
  </si>
  <si>
    <t>Palivo</t>
  </si>
  <si>
    <t>nafta</t>
  </si>
  <si>
    <t>objem nádrže (l)</t>
  </si>
  <si>
    <t>CAT</t>
  </si>
  <si>
    <t>tep. příkon kW</t>
  </si>
  <si>
    <t>kg/hod PHM</t>
  </si>
  <si>
    <t>Spotřeba (při 100% výkonu l/hod)</t>
  </si>
  <si>
    <t>Spotřeba (při 75% výkonu l/hod)</t>
  </si>
  <si>
    <t>provozní hodiny (20min/14D) při 75% zatížení</t>
  </si>
  <si>
    <t>spořeba paliva t
SPE</t>
  </si>
  <si>
    <t>třída Tomáše Bati 5678</t>
  </si>
  <si>
    <t>Štefánikova 5670</t>
  </si>
  <si>
    <t>Nad Stráněmi 5656</t>
  </si>
  <si>
    <t>Vavrečkova 5669</t>
  </si>
  <si>
    <t>nám. T. G. Masaryka 5555</t>
  </si>
  <si>
    <t>adresa</t>
  </si>
  <si>
    <r>
      <t xml:space="preserve">Emise
NOx
t
</t>
    </r>
    <r>
      <rPr>
        <b/>
        <sz val="8"/>
        <color rgb="FFFF0000"/>
        <rFont val="Calibri"/>
        <family val="2"/>
        <charset val="238"/>
        <scheme val="minor"/>
      </rPr>
      <t>EF 26,8 kg/t</t>
    </r>
  </si>
  <si>
    <r>
      <t xml:space="preserve">Emise
CO
t
</t>
    </r>
    <r>
      <rPr>
        <b/>
        <sz val="8"/>
        <color rgb="FFFF0000"/>
        <rFont val="Calibri"/>
        <family val="2"/>
        <charset val="238"/>
        <scheme val="minor"/>
      </rPr>
      <t>EF 6 kg/t</t>
    </r>
  </si>
  <si>
    <t>ABC Zlín</t>
  </si>
  <si>
    <t>Objekt 13</t>
  </si>
  <si>
    <t>Objekt 56</t>
  </si>
  <si>
    <t>Objekt 17</t>
  </si>
  <si>
    <t>Objekt 15</t>
  </si>
  <si>
    <t>Objekt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</si>
</sst>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9" fillId="0" borderId="1" xfId="1" applyBorder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 xr:uid="{5E16C515-53FB-407C-A7FA-E6ECB745B6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zoomScale="160" zoomScaleNormal="160" workbookViewId="0">
      <selection activeCell="P12" sqref="P12"/>
    </sheetView>
  </sheetViews>
  <sheetFormatPr defaultRowHeight="14.5" x14ac:dyDescent="0.35"/>
  <cols>
    <col min="1" max="1" width="10.7265625" bestFit="1" customWidth="1"/>
    <col min="3" max="3" width="20.54296875" customWidth="1"/>
    <col min="5" max="5" width="9" customWidth="1"/>
    <col min="14" max="14" width="23.26953125" bestFit="1" customWidth="1"/>
  </cols>
  <sheetData>
    <row r="1" spans="1:14" ht="23.5" x14ac:dyDescent="0.35">
      <c r="A1" t="s">
        <v>26</v>
      </c>
      <c r="J1" s="15">
        <v>2019</v>
      </c>
      <c r="K1" s="15"/>
      <c r="L1" s="11"/>
      <c r="M1" s="11"/>
    </row>
    <row r="2" spans="1:14" ht="23.5" x14ac:dyDescent="0.35">
      <c r="J2" s="16"/>
      <c r="K2" s="16"/>
      <c r="L2" s="17"/>
      <c r="M2" s="17"/>
    </row>
    <row r="3" spans="1:14" ht="78" x14ac:dyDescent="0.35">
      <c r="A3" s="6" t="s">
        <v>0</v>
      </c>
      <c r="B3" s="6" t="s">
        <v>1</v>
      </c>
      <c r="C3" s="6" t="s">
        <v>2</v>
      </c>
      <c r="D3" s="6" t="s">
        <v>8</v>
      </c>
      <c r="E3" s="6" t="s">
        <v>10</v>
      </c>
      <c r="F3" s="3" t="s">
        <v>15</v>
      </c>
      <c r="G3" s="3" t="s">
        <v>14</v>
      </c>
      <c r="H3" s="3" t="s">
        <v>13</v>
      </c>
      <c r="I3" s="3" t="s">
        <v>12</v>
      </c>
      <c r="J3" s="8" t="s">
        <v>16</v>
      </c>
      <c r="K3" s="8" t="s">
        <v>17</v>
      </c>
      <c r="L3" s="8" t="s">
        <v>24</v>
      </c>
      <c r="M3" s="8" t="s">
        <v>25</v>
      </c>
      <c r="N3" s="10" t="s">
        <v>23</v>
      </c>
    </row>
    <row r="4" spans="1:14" x14ac:dyDescent="0.35">
      <c r="A4" s="1" t="s">
        <v>27</v>
      </c>
      <c r="B4" s="1" t="s">
        <v>3</v>
      </c>
      <c r="C4" s="1" t="s">
        <v>4</v>
      </c>
      <c r="D4" s="1" t="s">
        <v>9</v>
      </c>
      <c r="E4" s="2">
        <v>360</v>
      </c>
      <c r="F4" s="4">
        <v>31.3</v>
      </c>
      <c r="G4" s="2">
        <v>45.2</v>
      </c>
      <c r="H4" s="5">
        <f>G4*0.85</f>
        <v>38.42</v>
      </c>
      <c r="I4" s="12">
        <f>H4*11.84</f>
        <v>454.89280000000002</v>
      </c>
      <c r="J4" s="13">
        <f>365/14*20/60</f>
        <v>8.6904761904761916</v>
      </c>
      <c r="K4" s="14">
        <f>(F4*0.85)*J4/1000</f>
        <v>0.23121011904761909</v>
      </c>
      <c r="L4" s="14">
        <f>K4*26.8/1000</f>
        <v>6.1964311904761918E-3</v>
      </c>
      <c r="M4" s="14">
        <f>K4*6/1000</f>
        <v>1.3872607142857145E-3</v>
      </c>
      <c r="N4" s="2" t="s">
        <v>22</v>
      </c>
    </row>
    <row r="5" spans="1:14" x14ac:dyDescent="0.35">
      <c r="A5" s="1" t="s">
        <v>28</v>
      </c>
      <c r="B5" s="1" t="s">
        <v>3</v>
      </c>
      <c r="C5" s="1" t="s">
        <v>5</v>
      </c>
      <c r="D5" s="1" t="s">
        <v>9</v>
      </c>
      <c r="E5" s="2">
        <v>400</v>
      </c>
      <c r="F5" s="4">
        <v>40</v>
      </c>
      <c r="G5" s="7">
        <f>F5/0.7</f>
        <v>57.142857142857146</v>
      </c>
      <c r="H5" s="5">
        <f t="shared" ref="H5:H8" si="0">G5*0.85</f>
        <v>48.571428571428569</v>
      </c>
      <c r="I5" s="12">
        <f>H5*11.84</f>
        <v>575.08571428571429</v>
      </c>
      <c r="J5" s="13">
        <f t="shared" ref="J5:J8" si="1">365/14*20/60</f>
        <v>8.6904761904761916</v>
      </c>
      <c r="K5" s="14">
        <f t="shared" ref="K5:K8" si="2">(F5*0.85)*J5/1000</f>
        <v>0.29547619047619056</v>
      </c>
      <c r="L5" s="14">
        <f t="shared" ref="L5:L8" si="3">K5*26.8/1000</f>
        <v>7.9187619047619076E-3</v>
      </c>
      <c r="M5" s="14">
        <f t="shared" ref="M5:M8" si="4">K5*6/1000</f>
        <v>1.7728571428571433E-3</v>
      </c>
      <c r="N5" s="2" t="s">
        <v>20</v>
      </c>
    </row>
    <row r="6" spans="1:14" x14ac:dyDescent="0.35">
      <c r="A6" s="1" t="s">
        <v>29</v>
      </c>
      <c r="B6" s="1" t="s">
        <v>3</v>
      </c>
      <c r="C6" s="1" t="s">
        <v>6</v>
      </c>
      <c r="D6" s="1" t="s">
        <v>9</v>
      </c>
      <c r="E6" s="2">
        <v>350</v>
      </c>
      <c r="F6" s="4">
        <v>41</v>
      </c>
      <c r="G6" s="7">
        <f t="shared" ref="G6:G7" si="5">F6/0.7</f>
        <v>58.571428571428577</v>
      </c>
      <c r="H6" s="5">
        <f t="shared" si="0"/>
        <v>49.785714285714292</v>
      </c>
      <c r="I6" s="12">
        <f>H6*11.84</f>
        <v>589.46285714285716</v>
      </c>
      <c r="J6" s="13">
        <f t="shared" si="1"/>
        <v>8.6904761904761916</v>
      </c>
      <c r="K6" s="14">
        <f t="shared" si="2"/>
        <v>0.30286309523809529</v>
      </c>
      <c r="L6" s="14">
        <f t="shared" si="3"/>
        <v>8.1167309523809527E-3</v>
      </c>
      <c r="M6" s="14">
        <f t="shared" si="4"/>
        <v>1.8171785714285718E-3</v>
      </c>
      <c r="N6" s="9" t="s">
        <v>18</v>
      </c>
    </row>
    <row r="7" spans="1:14" x14ac:dyDescent="0.35">
      <c r="A7" s="1" t="s">
        <v>30</v>
      </c>
      <c r="B7" s="1" t="s">
        <v>3</v>
      </c>
      <c r="C7" s="1" t="s">
        <v>7</v>
      </c>
      <c r="D7" s="1" t="s">
        <v>9</v>
      </c>
      <c r="E7" s="2">
        <v>350</v>
      </c>
      <c r="F7" s="4">
        <v>34</v>
      </c>
      <c r="G7" s="7">
        <f t="shared" si="5"/>
        <v>48.571428571428577</v>
      </c>
      <c r="H7" s="5">
        <f t="shared" si="0"/>
        <v>41.285714285714292</v>
      </c>
      <c r="I7" s="12">
        <f>H7*11.84</f>
        <v>488.82285714285723</v>
      </c>
      <c r="J7" s="13">
        <f t="shared" si="1"/>
        <v>8.6904761904761916</v>
      </c>
      <c r="K7" s="14">
        <f t="shared" si="2"/>
        <v>0.25115476190476194</v>
      </c>
      <c r="L7" s="14">
        <f t="shared" si="3"/>
        <v>6.7309476190476197E-3</v>
      </c>
      <c r="M7" s="14">
        <f t="shared" si="4"/>
        <v>1.5069285714285716E-3</v>
      </c>
      <c r="N7" s="2" t="s">
        <v>21</v>
      </c>
    </row>
    <row r="8" spans="1:14" x14ac:dyDescent="0.35">
      <c r="A8" s="1" t="s">
        <v>31</v>
      </c>
      <c r="B8" s="1" t="s">
        <v>3</v>
      </c>
      <c r="C8" s="2" t="s">
        <v>11</v>
      </c>
      <c r="D8" s="1" t="s">
        <v>9</v>
      </c>
      <c r="E8" s="2">
        <v>932</v>
      </c>
      <c r="F8" s="4">
        <v>61.9</v>
      </c>
      <c r="G8" s="2">
        <v>83.5</v>
      </c>
      <c r="H8" s="5">
        <f t="shared" si="0"/>
        <v>70.974999999999994</v>
      </c>
      <c r="I8" s="12">
        <f>H8*11.84</f>
        <v>840.34399999999994</v>
      </c>
      <c r="J8" s="13">
        <f t="shared" si="1"/>
        <v>8.6904761904761916</v>
      </c>
      <c r="K8" s="14">
        <f t="shared" si="2"/>
        <v>0.45724940476190479</v>
      </c>
      <c r="L8" s="14">
        <f t="shared" si="3"/>
        <v>1.2254284047619048E-2</v>
      </c>
      <c r="M8" s="14">
        <f t="shared" si="4"/>
        <v>2.7434964285714286E-3</v>
      </c>
      <c r="N8" s="9" t="s">
        <v>19</v>
      </c>
    </row>
  </sheetData>
  <mergeCells count="1">
    <mergeCell ref="J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2020-08-07T06:53:31Z</dcterms:modified>
</cp:coreProperties>
</file>