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Dokumenty\Bussines\Envigroup\Semináře\A - Dokumenty pro PE\A\Závažné havárie\"/>
    </mc:Choice>
  </mc:AlternateContent>
  <bookViews>
    <workbookView xWindow="120" yWindow="120" windowWidth="23820" windowHeight="10380" activeTab="1"/>
  </bookViews>
  <sheets>
    <sheet name="protokol" sheetId="11" r:id="rId1"/>
    <sheet name="příklad 1" sheetId="9" r:id="rId2"/>
    <sheet name="příklad 2" sheetId="8" r:id="rId3"/>
    <sheet name="příklad 3 CHLS+NO" sheetId="10" r:id="rId4"/>
    <sheet name="Tabulka I" sheetId="3" r:id="rId5"/>
    <sheet name="Tabulka II" sheetId="2" r:id="rId6"/>
    <sheet name="Poznámky k tabulkám" sheetId="5" r:id="rId7"/>
    <sheet name="seznam dotčených H-vět" sheetId="7" r:id="rId8"/>
  </sheets>
  <definedNames>
    <definedName name="_xlnm.Print_Titles" localSheetId="0">protokol!$13:$14</definedName>
    <definedName name="_xlnm.Print_Titles" localSheetId="1">'příklad 1'!$13:$14</definedName>
    <definedName name="_xlnm.Print_Titles" localSheetId="2">'příklad 2'!$13:$14</definedName>
    <definedName name="_xlnm.Print_Titles" localSheetId="3">'příklad 3 CHLS+NO'!$13:$14</definedName>
    <definedName name="_xlnm.Print_Area" localSheetId="0">protokol!$A$1:$N$38</definedName>
    <definedName name="_xlnm.Print_Area" localSheetId="1">'příklad 1'!$A$1:$N$36</definedName>
    <definedName name="_xlnm.Print_Area" localSheetId="2">'příklad 2'!$A$1:$N$38</definedName>
    <definedName name="_xlnm.Print_Area" localSheetId="3">'příklad 3 CHLS+NO'!$A$1:$N$42</definedName>
    <definedName name="OLE_LINK87" localSheetId="7">'seznam dotčených H-vět'!$A$1</definedName>
    <definedName name="OLE_LINK89" localSheetId="7">'seznam dotčených H-vět'!$A$7</definedName>
    <definedName name="OLE_LINK93" localSheetId="7">'seznam dotčených H-vět'!$A$28</definedName>
  </definedNames>
  <calcPr calcId="162913"/>
</workbook>
</file>

<file path=xl/calcChain.xml><?xml version="1.0" encoding="utf-8"?>
<calcChain xmlns="http://schemas.openxmlformats.org/spreadsheetml/2006/main">
  <c r="J18" i="9" l="1"/>
  <c r="J17" i="9"/>
  <c r="B27" i="10" l="1"/>
  <c r="B28" i="10"/>
  <c r="M26" i="10"/>
  <c r="K26" i="10"/>
  <c r="J26" i="10"/>
  <c r="L26" i="10" s="1"/>
  <c r="M25" i="10"/>
  <c r="K25" i="10"/>
  <c r="J25" i="10"/>
  <c r="L25" i="10" s="1"/>
  <c r="M28" i="10" l="1"/>
  <c r="L28" i="10"/>
  <c r="K28" i="10"/>
  <c r="J28" i="10"/>
  <c r="K27" i="10"/>
  <c r="J27" i="10"/>
  <c r="L27" i="10" s="1"/>
  <c r="M27" i="10" l="1"/>
  <c r="M26" i="11"/>
  <c r="L26" i="11"/>
  <c r="M25" i="11"/>
  <c r="L25" i="11"/>
  <c r="K25" i="11"/>
  <c r="J25" i="11"/>
  <c r="M24" i="11"/>
  <c r="L24" i="11"/>
  <c r="K24" i="11"/>
  <c r="J24" i="11"/>
  <c r="M23" i="11"/>
  <c r="L23" i="11"/>
  <c r="K23" i="11"/>
  <c r="J23" i="11"/>
  <c r="M22" i="11"/>
  <c r="L22" i="11"/>
  <c r="K22" i="11"/>
  <c r="J22" i="11"/>
  <c r="M21" i="11"/>
  <c r="L21" i="11"/>
  <c r="K21" i="11"/>
  <c r="J21" i="11"/>
  <c r="M20" i="11"/>
  <c r="L20" i="11"/>
  <c r="K20" i="11"/>
  <c r="J20" i="11"/>
  <c r="M19" i="11"/>
  <c r="L19" i="11"/>
  <c r="K19" i="11"/>
  <c r="J19" i="11"/>
  <c r="M18" i="11"/>
  <c r="L18" i="11"/>
  <c r="K18" i="11"/>
  <c r="J18" i="11"/>
  <c r="M17" i="11"/>
  <c r="L17" i="11"/>
  <c r="K17" i="11"/>
  <c r="J17" i="11"/>
  <c r="M16" i="11"/>
  <c r="L16" i="11"/>
  <c r="K16" i="11"/>
  <c r="J16" i="11"/>
  <c r="M15" i="11"/>
  <c r="L15" i="11"/>
  <c r="K15" i="11"/>
  <c r="K26" i="11" s="1"/>
  <c r="N33" i="11" s="1"/>
  <c r="J15" i="11"/>
  <c r="N31" i="11" s="1"/>
  <c r="K7" i="11"/>
  <c r="K6" i="11"/>
  <c r="K5" i="11"/>
  <c r="A35" i="11" l="1"/>
  <c r="A31" i="11"/>
  <c r="M29" i="10" l="1"/>
  <c r="L29" i="10"/>
  <c r="K29" i="10"/>
  <c r="J29" i="10"/>
  <c r="L24" i="10"/>
  <c r="K24" i="10"/>
  <c r="J24" i="10"/>
  <c r="M24" i="10" s="1"/>
  <c r="L23" i="10"/>
  <c r="K23" i="10"/>
  <c r="J23" i="10"/>
  <c r="M23" i="10" s="1"/>
  <c r="M22" i="10"/>
  <c r="K22" i="10"/>
  <c r="J22" i="10"/>
  <c r="L22" i="10" s="1"/>
  <c r="M21" i="10"/>
  <c r="K21" i="10"/>
  <c r="J21" i="10"/>
  <c r="L21" i="10" s="1"/>
  <c r="M20" i="10"/>
  <c r="L20" i="10"/>
  <c r="J20" i="10"/>
  <c r="K20" i="10" s="1"/>
  <c r="L19" i="10"/>
  <c r="K19" i="10"/>
  <c r="J19" i="10"/>
  <c r="M19" i="10" s="1"/>
  <c r="L18" i="10"/>
  <c r="K18" i="10"/>
  <c r="J18" i="10"/>
  <c r="M18" i="10" s="1"/>
  <c r="M17" i="10"/>
  <c r="K17" i="10"/>
  <c r="J17" i="10"/>
  <c r="L17" i="10" s="1"/>
  <c r="M16" i="10"/>
  <c r="K16" i="10"/>
  <c r="J16" i="10"/>
  <c r="L16" i="10" s="1"/>
  <c r="M15" i="10"/>
  <c r="L15" i="10"/>
  <c r="J15" i="10"/>
  <c r="K15" i="10" s="1"/>
  <c r="K7" i="10"/>
  <c r="K6" i="10"/>
  <c r="K5" i="10"/>
  <c r="L30" i="10" l="1"/>
  <c r="M30" i="10"/>
  <c r="K30" i="10"/>
  <c r="N37" i="10" s="1"/>
  <c r="N35" i="10"/>
  <c r="A39" i="10" l="1"/>
  <c r="A35" i="10"/>
  <c r="A35" i="8" l="1"/>
  <c r="M25" i="9" l="1"/>
  <c r="L25" i="9"/>
  <c r="K25" i="9"/>
  <c r="J25" i="9"/>
  <c r="M24" i="9"/>
  <c r="L24" i="9"/>
  <c r="J24" i="9"/>
  <c r="K24" i="9" s="1"/>
  <c r="M23" i="9"/>
  <c r="K23" i="9"/>
  <c r="J23" i="9"/>
  <c r="L23" i="9" s="1"/>
  <c r="M22" i="9"/>
  <c r="L22" i="9"/>
  <c r="K22" i="9"/>
  <c r="J22" i="9"/>
  <c r="M21" i="9"/>
  <c r="K21" i="9"/>
  <c r="J21" i="9"/>
  <c r="L21" i="9" s="1"/>
  <c r="M20" i="9"/>
  <c r="K20" i="9"/>
  <c r="J20" i="9"/>
  <c r="L20" i="9" s="1"/>
  <c r="M19" i="9"/>
  <c r="K19" i="9"/>
  <c r="J19" i="9"/>
  <c r="L19" i="9" s="1"/>
  <c r="M18" i="9"/>
  <c r="L18" i="9"/>
  <c r="K18" i="9"/>
  <c r="M17" i="9"/>
  <c r="K17" i="9"/>
  <c r="L17" i="9"/>
  <c r="M16" i="9"/>
  <c r="L16" i="9"/>
  <c r="J16" i="9"/>
  <c r="K16" i="9" s="1"/>
  <c r="M15" i="9"/>
  <c r="K15" i="9"/>
  <c r="J15" i="9"/>
  <c r="L15" i="9" s="1"/>
  <c r="J22" i="8"/>
  <c r="J21" i="8"/>
  <c r="J20" i="8"/>
  <c r="J19" i="8"/>
  <c r="M26" i="9" l="1"/>
  <c r="L26" i="9"/>
  <c r="K26" i="9"/>
  <c r="N29" i="9"/>
  <c r="M25" i="8"/>
  <c r="L25" i="8"/>
  <c r="K25" i="8"/>
  <c r="J25" i="8"/>
  <c r="M24" i="8"/>
  <c r="L24" i="8"/>
  <c r="K24" i="8"/>
  <c r="J24" i="8"/>
  <c r="M23" i="8"/>
  <c r="L23" i="8"/>
  <c r="K23" i="8"/>
  <c r="J23" i="8"/>
  <c r="M22" i="8"/>
  <c r="K21" i="8"/>
  <c r="L21" i="8"/>
  <c r="M20" i="8"/>
  <c r="K20" i="8"/>
  <c r="L20" i="8"/>
  <c r="K19" i="8"/>
  <c r="M19" i="8"/>
  <c r="M18" i="8"/>
  <c r="L18" i="8"/>
  <c r="K18" i="8"/>
  <c r="J18" i="8"/>
  <c r="M17" i="8"/>
  <c r="K17" i="8"/>
  <c r="J17" i="8"/>
  <c r="L17" i="8" s="1"/>
  <c r="M16" i="8"/>
  <c r="K16" i="8"/>
  <c r="J16" i="8"/>
  <c r="L16" i="8" s="1"/>
  <c r="M15" i="8"/>
  <c r="L15" i="8"/>
  <c r="K15" i="8"/>
  <c r="J15" i="8"/>
  <c r="N31" i="9" l="1"/>
  <c r="A33" i="9" s="1"/>
  <c r="M21" i="8"/>
  <c r="M26" i="8" s="1"/>
  <c r="K22" i="8"/>
  <c r="K26" i="8" s="1"/>
  <c r="L22" i="8"/>
  <c r="L19" i="8"/>
  <c r="N31" i="8"/>
  <c r="A29" i="9" l="1"/>
  <c r="L26" i="8"/>
  <c r="N33" i="8" s="1"/>
  <c r="A31" i="8" l="1"/>
</calcChain>
</file>

<file path=xl/comments1.xml><?xml version="1.0" encoding="utf-8"?>
<comments xmlns="http://schemas.openxmlformats.org/spreadsheetml/2006/main">
  <authors>
    <author>envigroup</author>
  </authors>
  <commentList>
    <comment ref="B13" authorId="0" shapeId="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2.xml><?xml version="1.0" encoding="utf-8"?>
<comments xmlns="http://schemas.openxmlformats.org/spreadsheetml/2006/main">
  <authors>
    <author>envigroup</author>
  </authors>
  <commentList>
    <comment ref="B13" authorId="0" shapeId="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3.xml><?xml version="1.0" encoding="utf-8"?>
<comments xmlns="http://schemas.openxmlformats.org/spreadsheetml/2006/main">
  <authors>
    <author>envigroup</author>
  </authors>
  <commentList>
    <comment ref="B13" authorId="0" shapeId="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4.xml><?xml version="1.0" encoding="utf-8"?>
<comments xmlns="http://schemas.openxmlformats.org/spreadsheetml/2006/main">
  <authors>
    <author>envigroup</author>
  </authors>
  <commentList>
    <comment ref="B13" authorId="0" shapeId="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sharedStrings.xml><?xml version="1.0" encoding="utf-8"?>
<sst xmlns="http://schemas.openxmlformats.org/spreadsheetml/2006/main" count="660" uniqueCount="394">
  <si>
    <t>H300 Při požití může způsobit smrt.
H310 Při styku s kůží může způsobit smrt.
H330 Při vdechování může způsobit smrt.</t>
  </si>
  <si>
    <t>H331 Toxický při vdechování.
H301 Toxický při požití.</t>
  </si>
  <si>
    <t>H200 Nestabilní výbušnina.
H201 Výbušnina; nebezpečí masivního výbuchu.
H202 Výbušnina; vážné nebezpečí zasažení částicemi.
H203 Výbušnina; nebezpečí požáru, tlakové vlny nebo zasažení částicemi.
H205 Při požáru může způsobit masivní výbuch.</t>
  </si>
  <si>
    <t>H220 Extrémně hořlavý plyn.
H221 Hořlavý plyn.</t>
  </si>
  <si>
    <t>H222 Extrémně hořlavý aerosol.
H229 Nádoba je pod tlakem: při zahřívání se může roztrhnout.
H223 Hořlavý aerosol.
H229 Nádoba je pod tlakem: při zahřívání se může roztrhnout.</t>
  </si>
  <si>
    <t>Unst. Expl.
Expl 1.1
Expl 1.2
Expl 1.3
Expl 1.5
̶</t>
  </si>
  <si>
    <t>Flam. Gas 1
Flam. Gas 2</t>
  </si>
  <si>
    <t xml:space="preserve">Aerosol 1
Aerosol 2
</t>
  </si>
  <si>
    <t>Flam. Liq. 1
Flam. Liq. 2
Flam. Liq. 3</t>
  </si>
  <si>
    <t>H224 Extrémně hořlavá kapalina a páry.
H225 Vysoce hořlavá kapalina a páry.
H226 Hořlavá kapalina a páry.</t>
  </si>
  <si>
    <t>Flam. Liq. 2
Flam. Liq. 3</t>
  </si>
  <si>
    <t>H225 Vysoce hořlavá kapalina a páry.
H226 Hořlavá kapalina a páry.</t>
  </si>
  <si>
    <t>Self-react. A
Self-react. B
Org. Perox. A
Org. Perox. B</t>
  </si>
  <si>
    <t>H240 Zahřívání může způsobit výbuch
H241 Zahřívání může způsobit požár nebo výbuch.
H240 Zahřívání může způsobit výbuch
H241 Zahřívání může způsobit požár nebo výbuch.</t>
  </si>
  <si>
    <t xml:space="preserve">Self-react. 
Org. Perox. </t>
  </si>
  <si>
    <t>Pyr. Liq. 1
Pyr. Sol. 1</t>
  </si>
  <si>
    <t>H271 Může způsobit požár nebo výbuch; silný oxidant.
H272 Může zesílit požár; oxidant.
H272 Může zesílit požár; oxidant.
H271 Může způsobit požár nebo výbuch; silný oxidant.
H272 Může zesílit požár; oxidant.
H272 Může zesílit požár; oxidant.</t>
  </si>
  <si>
    <t>Ox. Liq. 1
Ox. Liq. 2
Ox. Liq. 3
Ox. Sol. 1
Ox. Sol. 2
Ox. Sol. 3</t>
  </si>
  <si>
    <t>Aquatic Acute 1
Aquatic Chronic 1</t>
  </si>
  <si>
    <t>H400 Vysoce toxický pro vodní organismy.
H410 Vysoce toxický pro vodní organismy, s dlouhodobými účinky.</t>
  </si>
  <si>
    <t>EUH014 Pro látky a směsi, které prudce reagují s vodou (např. acetylchlorid, alkalické kovy nebo chlorid titaničitý).</t>
  </si>
  <si>
    <t>EUH029 Pro látky a směsi, které při styku s vodou nebo vlhkým vzduchem uvolňují plyny zařazené pro akutní toxicitu do kategorie 1, 2 nebo 3 v potenciálně nebezpečných množstvích (např. fosfid hlinitý nebo pentasulfid fosforečný).</t>
  </si>
  <si>
    <t>Klasifikace CLP</t>
  </si>
  <si>
    <t>H-věty</t>
  </si>
  <si>
    <t>Sloupec 2
A</t>
  </si>
  <si>
    <t>Sloupec 3
B</t>
  </si>
  <si>
    <r>
      <t xml:space="preserve">P8 OXIDUJÍCÍ KAPALINY A TUHÉ LÁTKY </t>
    </r>
    <r>
      <rPr>
        <sz val="10"/>
        <rFont val="Arial"/>
        <family val="2"/>
        <charset val="238"/>
      </rPr>
      <t xml:space="preserve">
Oxidující kapaliny, kategorie 1, 2 nebo 3, nebo oxidující tuhé látky, kategorie 1, 2 nebo 3</t>
    </r>
  </si>
  <si>
    <t>látka/směs</t>
  </si>
  <si>
    <t>klasifikace</t>
  </si>
  <si>
    <t>H</t>
  </si>
  <si>
    <t>P</t>
  </si>
  <si>
    <t>E</t>
  </si>
  <si>
    <t>limit pro A</t>
  </si>
  <si>
    <t>poměr množství
k limitu</t>
  </si>
  <si>
    <t>součty podle kategorie nebezpečnosti</t>
  </si>
  <si>
    <t>poznámka</t>
  </si>
  <si>
    <t>x</t>
  </si>
  <si>
    <t>Součty</t>
  </si>
  <si>
    <t>II</t>
  </si>
  <si>
    <t>I</t>
  </si>
  <si>
    <t>Protokol o nezařazení objektu</t>
  </si>
  <si>
    <t>podle § 4 odst. 1 zákona č. 224/2015 Sb. o prevenci závažných havárií</t>
  </si>
  <si>
    <t>Název objektu:</t>
  </si>
  <si>
    <t>Ulice:</t>
  </si>
  <si>
    <t>Místo a PSČ:</t>
  </si>
  <si>
    <t>Zeměpisné souřadnice:</t>
  </si>
  <si>
    <t>Identifikační údaje uživatele objektu:</t>
  </si>
  <si>
    <t>Název:</t>
  </si>
  <si>
    <t>Sídlo:</t>
  </si>
  <si>
    <t>Tel./fax/e-mail:</t>
  </si>
  <si>
    <t>Identifikační číslo:</t>
  </si>
  <si>
    <r>
      <t> </t>
    </r>
    <r>
      <rPr>
        <b/>
        <sz val="13"/>
        <rFont val="Arial"/>
        <family val="2"/>
        <charset val="238"/>
      </rPr>
      <t>Identifikační údaje objektu:</t>
    </r>
  </si>
  <si>
    <t>Druh, množství, klasifikace a skupenství všech nebezpečných látek umístěných v objektu:</t>
  </si>
  <si>
    <t>plynná</t>
  </si>
  <si>
    <t>Podpis statutárního orgánu:</t>
  </si>
  <si>
    <t>Vyhodnocení součtu poměrných množství nebezpečných látek umístěných v objektu:</t>
  </si>
  <si>
    <t>Tabulka II Jmenovitě vybrané nebezpečné látky</t>
  </si>
  <si>
    <t>Nebezpečné látky</t>
  </si>
  <si>
    <t>Číslo CAS (*)</t>
  </si>
  <si>
    <t>Množství nebezpečné látky v tunách</t>
  </si>
  <si>
    <t>Sloupec 1</t>
  </si>
  <si>
    <t>Sloupec 2</t>
  </si>
  <si>
    <t>Sloupec 3</t>
  </si>
  <si>
    <t>A</t>
  </si>
  <si>
    <t>B</t>
  </si>
  <si>
    <t>-</t>
  </si>
  <si>
    <t>1303-28-2</t>
  </si>
  <si>
    <t>1327-53-3</t>
  </si>
  <si>
    <t>7726-95-6</t>
  </si>
  <si>
    <t>10.Chlor</t>
  </si>
  <si>
    <t>7782-50-5</t>
  </si>
  <si>
    <t>11.Sloučeniny niklu v inhalovatelné práškové formě: oxid nikelnatý, oxid nikličitý, sulfid nikelnatý, sulfid niklitý, oxid niklitý</t>
  </si>
  <si>
    <t>12.Ethylenimin</t>
  </si>
  <si>
    <t>151-56-4</t>
  </si>
  <si>
    <t>13.Fluor</t>
  </si>
  <si>
    <t>7782-41-4</t>
  </si>
  <si>
    <t>14.Formaldehyd (koncentrace ≥ 90 %)</t>
  </si>
  <si>
    <t>50-00-0</t>
  </si>
  <si>
    <t>15.Vodík</t>
  </si>
  <si>
    <t>1333-74-0</t>
  </si>
  <si>
    <t>16.Chlorovodík (zkapalněný plyn)</t>
  </si>
  <si>
    <t>7647-01-0</t>
  </si>
  <si>
    <t>17.Alkyly olova</t>
  </si>
  <si>
    <t>18.Zkapalněné hořlavé plyny, kategorie 1 nebo 2 (včetně LPG) a zemní plyn (viz poznámka 13)</t>
  </si>
  <si>
    <t>19.Acetylen</t>
  </si>
  <si>
    <t>74-86-2</t>
  </si>
  <si>
    <t>20.Ethylenoxid</t>
  </si>
  <si>
    <t>75-21-8</t>
  </si>
  <si>
    <t>21.Propylenoxid</t>
  </si>
  <si>
    <t>75-56-9</t>
  </si>
  <si>
    <t>22.Methanol</t>
  </si>
  <si>
    <t>67-56-1</t>
  </si>
  <si>
    <t>23.4, 4'-methylen bis (2-chloranilin) nebo jeho soli, v práškové formě</t>
  </si>
  <si>
    <t>101-14-4</t>
  </si>
  <si>
    <t>24.Methylisokyanát</t>
  </si>
  <si>
    <t>624-83-9</t>
  </si>
  <si>
    <t>25.Kyslík</t>
  </si>
  <si>
    <t>7782-44-7</t>
  </si>
  <si>
    <t xml:space="preserve">26.2,4-toluen diisokyanát; </t>
  </si>
  <si>
    <t>2,6-toluen diisokyanát</t>
  </si>
  <si>
    <t>91-08-7</t>
  </si>
  <si>
    <t>584-84-9</t>
  </si>
  <si>
    <t>27.Karbonyldichlorid (fosgen)</t>
  </si>
  <si>
    <t>75-44-5</t>
  </si>
  <si>
    <t>28.Arsan (arsenovodík)</t>
  </si>
  <si>
    <t>7784-42-1</t>
  </si>
  <si>
    <t>29.Fosfan (fosforovodík)</t>
  </si>
  <si>
    <t>7803-51-2</t>
  </si>
  <si>
    <t>30.Chlorid sirnatý</t>
  </si>
  <si>
    <t>10545-99-0</t>
  </si>
  <si>
    <t>31.Oxid sírový</t>
  </si>
  <si>
    <t>32.Polychlordibenzofurany a polychlordibenzodioxiny (včetně TCDD), kalkulované jako ekvivalent TCDD (viz poznámka 14)</t>
  </si>
  <si>
    <t>33.Tyto KARCINOGENY nebo směsi obsahující tyto karcinogeny v koncentracích vyšších než 5 % hmotnostních:</t>
  </si>
  <si>
    <t>4-aminobifenyl nebo jeho soli, benzotrichlorid, benzidin nebo jeho soli, bis(chlormethyl)ether, chlormethylmethylether, 1,2-dibrommethan, diethylsulfát, dimethylsulfát, dimethylkarbamoylchlorid, 1,2-dibrom-3-chlorpropan, 1,2-dimethylhydrazin, dimethylnitrosoamin, hexamethylfosfotriamid, hydrazin, 2-nafthylamin nebo jeho soli, 4-nitrodifenyl a 1,3 propansulton</t>
  </si>
  <si>
    <t xml:space="preserve">34.Ropné produkty a alternativní paliva </t>
  </si>
  <si>
    <t>35.Bezvodý amoniak</t>
  </si>
  <si>
    <t>7664-41-7</t>
  </si>
  <si>
    <t>36.Fluorid boritý</t>
  </si>
  <si>
    <t>37.Sirovodík</t>
  </si>
  <si>
    <t>38.Piperidin</t>
  </si>
  <si>
    <t>110-89-4</t>
  </si>
  <si>
    <t>39.Bis(2-dimethylaminoethyl)(methyl)amin</t>
  </si>
  <si>
    <t>3030-47-5</t>
  </si>
  <si>
    <t>40.3-(2-ethylhexyloxy)propylamin</t>
  </si>
  <si>
    <t>5397-31-9</t>
  </si>
  <si>
    <t>41.Směsi (*) chlornanu sodného klasifikované ve třídě akutní toxicita pro vodní prostředí, kategorie 1 [H400] obsahující méně než 5 % aktivního chlóru a neklasifikované v žádné jiné kategorii nebezpečnosti v tabulce I přílohy I.</t>
  </si>
  <si>
    <t>(*) Za předpokladu, že směs při nepřítomnosti chlornanu sodného nebude klasifikována ve třídě akutní toxicita pro vodní prostředí 1 [H400].</t>
  </si>
  <si>
    <t>42.Propylamin (viz poznámka 15)</t>
  </si>
  <si>
    <t>107-10-8</t>
  </si>
  <si>
    <t>43.Terc-butyl-akrylát (viz poznámka 15)</t>
  </si>
  <si>
    <t>1663-39-4</t>
  </si>
  <si>
    <t>44.2-methyl-3-butennitril (viz poznámka 15)</t>
  </si>
  <si>
    <t>16529-56-9</t>
  </si>
  <si>
    <t>45.Tetrahydro-3,5-dimethyl-1,3,5-thiadiazin-2-thion (Dazo-­met) (viz poznámka 15)</t>
  </si>
  <si>
    <t>533-74-4</t>
  </si>
  <si>
    <t>46.Methyl-akrylát (viz poznámka 15)</t>
  </si>
  <si>
    <t>96-33-3</t>
  </si>
  <si>
    <t>47.3-methylpyridin (viz poznámka 15)</t>
  </si>
  <si>
    <t>108-99-6</t>
  </si>
  <si>
    <t>48.1-brom-3-chlorpropan (viz poznámka 15)</t>
  </si>
  <si>
    <t>109-70-6</t>
  </si>
  <si>
    <t>(*)Číslo CAS je uváděno pouze pro informaci.</t>
  </si>
  <si>
    <t>1.   Dusičnan amonný (viz poznámka 7)</t>
  </si>
  <si>
    <t>2.   Dusičnan amonný (viz poznámka 8)</t>
  </si>
  <si>
    <t>3.   Dusičnan amonný (viz poznámka 9)</t>
  </si>
  <si>
    <t>4.   Dusičnan amonný (viz poznámka 10)</t>
  </si>
  <si>
    <t>5.   Dusičnan draselný (viz poznámka 11)</t>
  </si>
  <si>
    <t>6.   Dusičnan draselný (viz poznámka 12)</t>
  </si>
  <si>
    <t>7.   Oxid arseničný, kyselina arseničná nebo její soli</t>
  </si>
  <si>
    <t>8.   Oxid arsenitý, kyselina arsenitá nebo její soli</t>
  </si>
  <si>
    <t>9.   Brom</t>
  </si>
  <si>
    <t>a)   benzíny a primární benzíny,</t>
  </si>
  <si>
    <t>b)   letecké petroleje (včetně paliva pro reaktivní motory),</t>
  </si>
  <si>
    <t>c)   plynové oleje (včetně motorové nafty, topných olejů pro domácnost a směsí plynových olejů)</t>
  </si>
  <si>
    <t>d)   těžké topné oleje</t>
  </si>
  <si>
    <t>e)   alternativní paliva sloužící ke stejným účelům a mající podobné vlastnosti, pokud jde o hořlavost a nebezpečnost pro životní prostředí jako produkty uvedené v písmenech a) až d)</t>
  </si>
  <si>
    <t>Tabulka I Kategorie nebezpečných látek</t>
  </si>
  <si>
    <t>Kategorie nebezpečnosti v souladu s nařízením (ES) č. 1272/2008</t>
  </si>
  <si>
    <t>Oddíl „H“ – NEBEZPEČNOST PRO ZDRAVÍ</t>
  </si>
  <si>
    <t>Toxicita pro specifické cílové orgány – jednorázová expozice kategorie 1</t>
  </si>
  <si>
    <t>Oddíl „P“ – FYZIKÁLNÍ NEBEZPEČNOST</t>
  </si>
  <si>
    <t>P1a VÝBUŠNINY (viz poznámka 2)</t>
  </si>
  <si>
    <t xml:space="preserve">P1b VÝBUŠNINY (viz poznámka 8) </t>
  </si>
  <si>
    <t>Výbušniny, oddíl 1.4 (viz poznámka 4)</t>
  </si>
  <si>
    <t>P2 HOŘLAVÉ PLYNY</t>
  </si>
  <si>
    <t>Hořlavé plyny, kategorie 1 nebo 2</t>
  </si>
  <si>
    <t>P3a Hořlavé aerosoly (viz poznámka 5.1)</t>
  </si>
  <si>
    <t>„Hořlavé“ aerosoly kategorie 1 nebo 2 obsahující hořlavé plyny kategorie 1 nebo 2 nebo hořlavé kapaliny kategorie 1</t>
  </si>
  <si>
    <t>P3b Hořlavé aerosoly (viz poznámka 5.1)</t>
  </si>
  <si>
    <t>„Hořlavé“ aerosoly kategorie 1 nebo 2 neobsahující hořlavé plyny kategorie 1 nebo 2 ani hořlavé kapaliny kategorie 1 (viz poznámka 5.2)</t>
  </si>
  <si>
    <t xml:space="preserve">P4 OXIDUJÍCÍ PLYNY </t>
  </si>
  <si>
    <t>Oxidující plyny, kategorie 1</t>
  </si>
  <si>
    <t>P5a HOŘLAVÉ KAPALINY</t>
  </si>
  <si>
    <t>P5b HOŘLAVÉ KAPALINY</t>
  </si>
  <si>
    <t>P5c HOŘLAVÉ KAPALINY</t>
  </si>
  <si>
    <t>Hořlavé kapaliny, kategorie 2 nebo 3, nespadající pod položky P5a a P5b</t>
  </si>
  <si>
    <t>P6a Samovolně reagující látky a směsi a organické peroxidy</t>
  </si>
  <si>
    <t>Samovolně reagující látky a směsi, typ A nebo B, nebo organické peroxidy, typ A nebo B</t>
  </si>
  <si>
    <t>P6b Samovolně reagující látky a směsi a organické peroxidy</t>
  </si>
  <si>
    <t>Samovolně reagující látky a směsi, typ C, D, E nebo F, nebo organické peroxidy, typ C, D, E nebo F</t>
  </si>
  <si>
    <t>P7 SAMOZÁPALNÉ kapaliny a tuhé látky</t>
  </si>
  <si>
    <t>Samozápalné kapaliny, kategorie 1</t>
  </si>
  <si>
    <t>Samozápalné tuhé látky, kategorie 1</t>
  </si>
  <si>
    <t>Oddíl „E“ – NEBEZPEČNOST PRO ŽIVOTNÍ PROSTŘEDÍ</t>
  </si>
  <si>
    <t>E1 Nebezpečnost pro vodní prostředí v kategorii akutní 1 nebo chronická 1</t>
  </si>
  <si>
    <t>E2 Nebezpečnost pro vodní prostředí v kategorii chronická 2</t>
  </si>
  <si>
    <t>Oddíl „O“ – JINÁ NEBEZPEČNOST</t>
  </si>
  <si>
    <t>O1 Látky nebo směsi se standardní větou o nebezpečnosti EUH014</t>
  </si>
  <si>
    <t>O2 Látky a směsi, které při styku s vodou uvolňují hořlavé plyny, kategorie 1</t>
  </si>
  <si>
    <t>O3 Látky nebo směsi se standardní větou o nebezpečnosti EUH029</t>
  </si>
  <si>
    <t>-  kategorie 2, všechny cesty expozice</t>
  </si>
  <si>
    <t>-  kategorie 3, inhalační cesta expozice (viz poznámka 1)</t>
  </si>
  <si>
    <t>-  nestabilní výbušniny, nebo</t>
  </si>
  <si>
    <t>-  výbušniny, oddíl 1.1, 1.2, 1.3, 1.5 nebo 1.6, nebo</t>
  </si>
  <si>
    <t>-  látky nebo směsi, které mají výbušné vlastnosti podle metody A.14 dle nařízení (ES) č. 440/2008 (viz poznámka 3) a nenáleží do třídy nebezpečnosti organické peroxidy nebo samovolně reagující látky a směsi</t>
  </si>
  <si>
    <t>-  Hořlavé kapaliny, kategorie 1, nebo</t>
  </si>
  <si>
    <t>-  hořlavé kapaliny kategorie 2 nebo 3 udržované za teplot nad jejich bodem varu nebo</t>
  </si>
  <si>
    <t>-  jiné kapaliny s bodem vzplanutí ≤ 60 °C, udržované za teplot nad jejich bodem varu (viz poznámka 6)</t>
  </si>
  <si>
    <t>-  Hořlavé kapaliny kategorie 2 nebo 3, u kterých zejména podmínky zpracování jako vysoký tlak nebo vysoká teplota mohou vytvořit nebezpečí závažné havárie, nebo</t>
  </si>
  <si>
    <t>-  jiné kapaliny s bodem vzplanutí ≤ 60 °C, u kterých zejména podmínky zpracování jako vysoký tlak nebo vysoká teplota mohou vytvořit nebezpečí závažné havárie (viz poznámka 6)</t>
  </si>
  <si>
    <t>POZNÁMKY</t>
  </si>
  <si>
    <t>1.</t>
  </si>
  <si>
    <t>Nebezpečné látky spadající do třídy akutní toxicita kategorie 3 orální cestou expozice (H 301) spadají do třídy nebezpečnosti H2 AKUTNÍ TOXICITA v těch případech, kdy nelze odvodit ani klasifikaci akutní inhalační toxicity ani klasifikaci akutní dermální toxicity, například v důsledku nedostatku přesvědčivých údajů o inhalační a dermální toxicitě.</t>
  </si>
  <si>
    <t>2.</t>
  </si>
  <si>
    <t>Třída nebezpečnosti výbušniny obsahuje výbušné předměty (viz oddíl 2.1 přílohy I nařízení (ES) č. 1272/2008). Je- li známo množství výbušné látky nebo směsi obsažené v předmětu, uvažuje se pro účely tohoto zákona toto množství. Není-li množství výbušné látky nebo směsi obsažené v předmětu známo, považuje se pro účely tohoto zákona za výbušninu celý předmět.</t>
  </si>
  <si>
    <t>3.</t>
  </si>
  <si>
    <r>
      <t>Zkoušení výbušných vlastností látek a směsí je nezbytné pouze tehdy, pokud se-screeningovou zkouškou podle části 3 přílohy 6 Doporučení OSN pro přepravu nebezpečného zboží: Příručka zkoušek a kritérií (dále jen „příručka zkoušek a kritérií OSN“)</t>
    </r>
    <r>
      <rPr>
        <vertAlign val="superscript"/>
        <sz val="7.5"/>
        <rFont val="Times New Roman"/>
        <family val="1"/>
        <charset val="238"/>
      </rPr>
      <t>24)</t>
    </r>
    <r>
      <rPr>
        <sz val="7.5"/>
        <rFont val="Times New Roman"/>
        <family val="1"/>
        <charset val="238"/>
      </rPr>
      <t xml:space="preserve"> zjistí, že látka nebo směs může mít výbušné vlastnosti.</t>
    </r>
  </si>
  <si>
    <t xml:space="preserve">4. </t>
  </si>
  <si>
    <t>Jsou-li výbušniny spadající do oddílu 1.4 vybaleny z obalu nebo znovu zabaleny, zařazují se v souladu s nařízením (ES) č. 1272/2008 do položky P1a, pokud nebude prokázáno, že jejich nebezpečnost nadále odpovídá oddílu 1.4.</t>
  </si>
  <si>
    <r>
      <t>Hořlavé aerosoly se klasifikují podle směrnice Rady 75/324/EHS ze dne 20. května 1975 o sbližování právních předpisů členských států týkajících se aerosolových rozprašovačů</t>
    </r>
    <r>
      <rPr>
        <vertAlign val="superscript"/>
        <sz val="7.5"/>
        <rFont val="Times New Roman"/>
        <family val="1"/>
        <charset val="238"/>
      </rPr>
      <t xml:space="preserve">25) </t>
    </r>
    <r>
      <rPr>
        <sz val="7.5"/>
        <rFont val="Times New Roman"/>
        <family val="1"/>
        <charset val="238"/>
      </rPr>
      <t>(směrnice o aerosolových rozprašovačích).</t>
    </r>
  </si>
  <si>
    <t>„Extrémně hořlavé“ a „hořlavé“ aerosoly podle směrnice 75/324/EHS odpovídají hořlavým aerosolům kategorií 1 a 2 podle nařízení (ES) č. 1272/2008.</t>
  </si>
  <si>
    <t>Aby bylo možné použít tuto položku, je třeba prokázat, že aerosolový rozprašovač neobsahuje hořlavý plyn kategorie 1 nebo 2 ani hořlavou kapalinu kategorie 1.</t>
  </si>
  <si>
    <t>6.</t>
  </si>
  <si>
    <t>Podle bodu 2.6.4.5 přílohy I nařízení (ES) č. 1272/2008 nemusí být kapaliny s bodem vzplanutí vyšším než 35 °C zařazeny do kategorie 3, jestliže byly získány negativní výsledky v testu podpory hoření L.2, části III, oddílu 32 Příručky zkoušek a kritérií OSN. Při náročnějších podmínkách, například vysoké teplotě nebo tlaku, však toto neplatí, a proto jsou tyto kapaliny zařazeny do této kategorie.</t>
  </si>
  <si>
    <t xml:space="preserve">7. </t>
  </si>
  <si>
    <t>Dusičnan amonný (5 000 / 10 000): hnojiva schopná samovolného rozkladu</t>
  </si>
  <si>
    <t>Toto se vztahuje na vícesložková nebo směsná hnojiva na bázi dusičnanu amonného (vícesložková nebo směsná hnojiva obsahující dusičnan amonný s fosforečnanem nebo uhličitanem draselným), která jsou schopna samovolného rozkladu podle zkoušky „Trough Test“ OSN (viz Příručka zkoušek a kriterií OSN, část III, pododdíl 38.2) a u kterých je obsah dusíku z dusičnanu amonného</t>
  </si>
  <si>
    <r>
      <t>-</t>
    </r>
    <r>
      <rPr>
        <sz val="7"/>
        <rFont val="Times New Roman"/>
        <family val="1"/>
        <charset val="238"/>
      </rPr>
      <t xml:space="preserve">         </t>
    </r>
    <r>
      <rPr>
        <sz val="7.5"/>
        <rFont val="Times New Roman"/>
        <family val="1"/>
        <charset val="238"/>
      </rPr>
      <t>15,75 %</t>
    </r>
    <r>
      <rPr>
        <vertAlign val="superscript"/>
        <sz val="7.5"/>
        <rFont val="Times New Roman"/>
        <family val="1"/>
        <charset val="238"/>
      </rPr>
      <t>26)</t>
    </r>
    <r>
      <rPr>
        <sz val="7.5"/>
        <rFont val="Times New Roman"/>
        <family val="1"/>
        <charset val="238"/>
      </rPr>
      <t xml:space="preserve"> až 24,5 %</t>
    </r>
    <r>
      <rPr>
        <vertAlign val="superscript"/>
        <sz val="7.5"/>
        <rFont val="Times New Roman"/>
        <family val="1"/>
        <charset val="238"/>
      </rPr>
      <t>27)</t>
    </r>
    <r>
      <rPr>
        <sz val="7.5"/>
        <rFont val="Times New Roman"/>
        <family val="1"/>
        <charset val="238"/>
      </rPr>
      <t xml:space="preserve"> hmotnostních a které neobsahují více než 0,4 % hořlavých či organických látek celkem nebo splňují požadavky přílohy III-2 nařízení (ES) č. 2003/2003 ze dne 13. října 2003 o hnojivech</t>
    </r>
    <r>
      <rPr>
        <vertAlign val="superscript"/>
        <sz val="7.5"/>
        <rFont val="Times New Roman"/>
        <family val="1"/>
        <charset val="238"/>
      </rPr>
      <t>28)</t>
    </r>
    <r>
      <rPr>
        <sz val="7.5"/>
        <rFont val="Times New Roman"/>
        <family val="1"/>
        <charset val="238"/>
      </rPr>
      <t>,</t>
    </r>
  </si>
  <si>
    <r>
      <t>-</t>
    </r>
    <r>
      <rPr>
        <sz val="7"/>
        <rFont val="Times New Roman"/>
        <family val="1"/>
        <charset val="238"/>
      </rPr>
      <t xml:space="preserve">         </t>
    </r>
    <r>
      <rPr>
        <sz val="7.5"/>
        <rFont val="Times New Roman"/>
        <family val="1"/>
        <charset val="238"/>
      </rPr>
      <t>15,75 % hmotnostních nebo méně a hořlavé látky nejsou omezeny.</t>
    </r>
  </si>
  <si>
    <t xml:space="preserve">8. </t>
  </si>
  <si>
    <t>Dusičnan amonný (1 250 / 5 000): jakost pro hnojiva</t>
  </si>
  <si>
    <t>Toto se vztahuje na jednosložková hnojiva na bázi dusičnanu amonného a na vícesložková nebo směsná hnojiva na bázi dusičnanu amonného, která splňují požadavky přílohy III-2 nařízení (ES) č. 2003/2003 a u kterých je obsah dusíku z dusičnanu amonného</t>
  </si>
  <si>
    <r>
      <t>-</t>
    </r>
    <r>
      <rPr>
        <sz val="7"/>
        <rFont val="Times New Roman"/>
        <family val="1"/>
        <charset val="238"/>
      </rPr>
      <t xml:space="preserve">         </t>
    </r>
    <r>
      <rPr>
        <sz val="7.5"/>
        <rFont val="Times New Roman"/>
        <family val="1"/>
        <charset val="238"/>
      </rPr>
      <t>větší než 24,5 % hmotnostních s výjimkou směsí dusičnanu amonného s dolomitem, vápencem nebo uhličitanem vápenatým o čistotě alespoň 90 %,</t>
    </r>
  </si>
  <si>
    <r>
      <t>-</t>
    </r>
    <r>
      <rPr>
        <sz val="7"/>
        <rFont val="Times New Roman"/>
        <family val="1"/>
        <charset val="238"/>
      </rPr>
      <t xml:space="preserve">         </t>
    </r>
    <r>
      <rPr>
        <sz val="7.5"/>
        <rFont val="Times New Roman"/>
        <family val="1"/>
        <charset val="238"/>
      </rPr>
      <t>větší než 15,75 % hmotnostních u směsí dusičnanu amonného a síranu amonného,</t>
    </r>
  </si>
  <si>
    <r>
      <t>-</t>
    </r>
    <r>
      <rPr>
        <sz val="7"/>
        <rFont val="Times New Roman"/>
        <family val="1"/>
        <charset val="238"/>
      </rPr>
      <t xml:space="preserve">         </t>
    </r>
    <r>
      <rPr>
        <sz val="7.5"/>
        <rFont val="Times New Roman"/>
        <family val="1"/>
        <charset val="238"/>
      </rPr>
      <t>větší než 28 %</t>
    </r>
    <r>
      <rPr>
        <vertAlign val="superscript"/>
        <sz val="7.5"/>
        <rFont val="Times New Roman"/>
        <family val="1"/>
        <charset val="238"/>
      </rPr>
      <t>29)</t>
    </r>
    <r>
      <rPr>
        <sz val="7.5"/>
        <rFont val="Times New Roman"/>
        <family val="1"/>
        <charset val="238"/>
      </rPr>
      <t xml:space="preserve"> hmotnostních u směsí dusičnanu amonného s dolomitem, vápencem nebo uhličitanem vápenatým o čistotě alespoň 90 %.</t>
    </r>
  </si>
  <si>
    <t xml:space="preserve">9. </t>
  </si>
  <si>
    <t>Dusičnan amonný (350 / 2 500): technický</t>
  </si>
  <si>
    <t>Toto se vztahuje na dusičnan amonný a směsi s dusičnanem amonným, jejichž obsah dusíku z dusičnanu amonného je:</t>
  </si>
  <si>
    <r>
      <t>-</t>
    </r>
    <r>
      <rPr>
        <sz val="7"/>
        <rFont val="Times New Roman"/>
        <family val="1"/>
        <charset val="238"/>
      </rPr>
      <t xml:space="preserve">         </t>
    </r>
    <r>
      <rPr>
        <sz val="7.5"/>
        <rFont val="Times New Roman"/>
        <family val="1"/>
        <charset val="238"/>
      </rPr>
      <t>24,5 % až 28 % hmotnostních a které neobsahují více než 0,4 % hořlavých látek,</t>
    </r>
  </si>
  <si>
    <r>
      <t>-</t>
    </r>
    <r>
      <rPr>
        <sz val="7"/>
        <rFont val="Times New Roman"/>
        <family val="1"/>
        <charset val="238"/>
      </rPr>
      <t xml:space="preserve">         </t>
    </r>
    <r>
      <rPr>
        <sz val="7.5"/>
        <rFont val="Times New Roman"/>
        <family val="1"/>
        <charset val="238"/>
      </rPr>
      <t>více než 28 % hmotnostních a které neobsahují více než 0,2 % hořlavých látek.</t>
    </r>
  </si>
  <si>
    <t>Toto se vztahuje také na vodné roztoky dusičnanu amonného, ve kterých jeho koncentrace přesahuje 80 % hmotnostních.</t>
  </si>
  <si>
    <t xml:space="preserve">10. </t>
  </si>
  <si>
    <t>Dusičnan amonný (10 / 50): materiál „off-spec“ (blíže neurčený) a hnojiva, která neprojdou zkouškou výbušnosti</t>
  </si>
  <si>
    <t>Toto se vztahuje na:</t>
  </si>
  <si>
    <r>
      <t>-</t>
    </r>
    <r>
      <rPr>
        <sz val="7"/>
        <rFont val="Times New Roman"/>
        <family val="1"/>
        <charset val="238"/>
      </rPr>
      <t xml:space="preserve">         </t>
    </r>
    <r>
      <rPr>
        <sz val="7.5"/>
        <rFont val="Times New Roman"/>
        <family val="1"/>
        <charset val="238"/>
      </rPr>
      <t>materiál vyřazený v průběhu výrobního postupu a dusičnan amonný a směsi s dusičnanem amonným, jedno-složková hnojiva na bázi dusičnanu amonného a vícesložková nebo směsná hnojiva na bázi dusičnanu amonného uvedené v poznámkách 8 a 9, které jsou vraceny nebo byly vráceny konečným uživatelem výrobci, do dočasného skladu nebo do zpracovatelského zařízení k přepracování, využití nebo zpracování pro bezpečné použití, protože již nevyhovují požadavkům uvedeným v poznámkách 8 a 9,</t>
    </r>
  </si>
  <si>
    <r>
      <t>-</t>
    </r>
    <r>
      <rPr>
        <sz val="7"/>
        <rFont val="Times New Roman"/>
        <family val="1"/>
        <charset val="238"/>
      </rPr>
      <t xml:space="preserve">         </t>
    </r>
    <r>
      <rPr>
        <sz val="7.5"/>
        <rFont val="Times New Roman"/>
        <family val="1"/>
        <charset val="238"/>
      </rPr>
      <t>hnojiva uvedená v první odrážce poznámky 7 a v poznámce 8 k této příloze, která nesplňují požadavky přílohy III-2 nařízení (ES) č. 2003/2003.</t>
    </r>
  </si>
  <si>
    <t xml:space="preserve">11. </t>
  </si>
  <si>
    <t>Dusičnan draselný (5 000 / 10 000):</t>
  </si>
  <si>
    <t>Toto se vztahuje na směsná hnojiva na bázi dusičnanu draselného s dusičnanem draselným ve formě granulí nebo mikrogranulí, která mají stejné nebezpečné vlastnosti jako čistý dusičnan draselný.</t>
  </si>
  <si>
    <t xml:space="preserve">12. </t>
  </si>
  <si>
    <t>Dusičnan draselný (1 250 / 5 000):</t>
  </si>
  <si>
    <t>Toto se vztahuje na směsná hnojiva na bázi dusičnanu draselného s dusičnanem draselným v krystalické formě, která mají stejné nebezpečné vlastnosti jako čistý dusičnan draselný.</t>
  </si>
  <si>
    <t xml:space="preserve">13. </t>
  </si>
  <si>
    <t>Upravený bioplyn</t>
  </si>
  <si>
    <t>Pro účely provedení tohoto zákona se upravený bioplyn klasifikuje v položce 18 tabulky II, pokud byl zpracován v souladu s platnými normami pro vyčištěný a upravený bioplyn se zaručením stejné kvality, jakou má zemní plyn včetně obsahu metanu, a pokud obsahuje maximálně 1 % kyslíku.</t>
  </si>
  <si>
    <t xml:space="preserve">14. </t>
  </si>
  <si>
    <t>Polychlorodibenzofurany a polychlorodibenzodioxiny</t>
  </si>
  <si>
    <t>Množství polychlorodibenzofuranů a polychlorodibenzodioxinů se počítají s použitím následujících faktorů:</t>
  </si>
  <si>
    <t>WHO 2005 TEF</t>
  </si>
  <si>
    <t>2,3,7,8-TCDD</t>
  </si>
  <si>
    <t>2,3,7,8 - TCDF</t>
  </si>
  <si>
    <t>1,2,3,7,8-PeCDD</t>
  </si>
  <si>
    <t>2,3,4,7,8-PeCDF</t>
  </si>
  <si>
    <t>1,2,3,7,8-PeCDF</t>
  </si>
  <si>
    <t>1,2,3,4,7,8-HxCDD</t>
  </si>
  <si>
    <t>1,2,3,6,7,8-HxCDD</t>
  </si>
  <si>
    <t>1,2,3,4,7,8-HxCDF</t>
  </si>
  <si>
    <t>1,2,3,7,8,9-HxCDD</t>
  </si>
  <si>
    <t>1,2,3,7,8,9-HxCDF</t>
  </si>
  <si>
    <t>1,2,3,6,7,8-HxCDF</t>
  </si>
  <si>
    <t>1,2,3,4,6,7,8-HpCDD</t>
  </si>
  <si>
    <t>2,3,4,6,7,8-HxCDF</t>
  </si>
  <si>
    <t>OCDD</t>
  </si>
  <si>
    <t>1,2,3,4,6,7,8-HpCDF</t>
  </si>
  <si>
    <t>1,2,3,4,7,8,9-HpCDF</t>
  </si>
  <si>
    <t>OCDF</t>
  </si>
  <si>
    <t xml:space="preserve"> (T = tetra, P = penta, Hx = hexa, Hp = hepta, O = okta) Zdroj – Van den Berg et al: The 2005 World Health Organization Re-evaluation of Human and Mammalian Toxic Equivalency Factors for Dioxins and Dioxin-like Compounds</t>
  </si>
  <si>
    <t xml:space="preserve">15. </t>
  </si>
  <si>
    <t>Pokud tato nebezpečná látka spadá do kategorie P5a hořlavá kapalina nebo P5b hořlavá kapalina, použijí se pro účely tohoto zákona nejnižší kvalifikační množství.</t>
  </si>
  <si>
    <t>_____________________________</t>
  </si>
  <si>
    <t>24)</t>
  </si>
  <si>
    <t>Více pokynů k prominutí testu naleznete v popisu metody A.14, viz nařízení Komise (ES) č. 440/2008 ze dne 30. května 2008, kterým se stanoví zkušební metody podle nařízení Evropského parlamentu a Rady (ES) č. 1907/2006 o registraci, hodnocení, povolování a omezování chemických látek (Úř. věst. L 142, 31. 5. 2008, s. 1).</t>
  </si>
  <si>
    <t>25)</t>
  </si>
  <si>
    <t>Úř. věst. L 147, 9. 6. 1975, s. 40</t>
  </si>
  <si>
    <t>26)</t>
  </si>
  <si>
    <t>Obsah dusíku z dusičnanu amonného 15,75 % hmotnostních odpovídá 45 % koncentraci dusičnanu amonného.</t>
  </si>
  <si>
    <t>27)</t>
  </si>
  <si>
    <t>Obsah dusíku z dusičnanu amonného 24,5 % hmotnostních odpovídá 70 % koncentraci dusičnanu amonného.</t>
  </si>
  <si>
    <t>28)</t>
  </si>
  <si>
    <t>Úř. věst. L 304, 21.11.2003, s. 1.</t>
  </si>
  <si>
    <t>29)</t>
  </si>
  <si>
    <t>Obsah dusíku z dusičnanu amonného 28 % hmotnostních odpovídá 80% koncentraci dusičnanu amonného.</t>
  </si>
  <si>
    <t>Acetylén</t>
  </si>
  <si>
    <t>Kyslík</t>
  </si>
  <si>
    <t>Propan-butan</t>
  </si>
  <si>
    <t>množství
t</t>
  </si>
  <si>
    <t>forma</t>
  </si>
  <si>
    <t>kapalná</t>
  </si>
  <si>
    <t>Nebezpečnost pro vodní prostředí v kategorii chronická 2</t>
  </si>
  <si>
    <t>Flam. Gas 1</t>
  </si>
  <si>
    <t>Ox. Gas 1</t>
  </si>
  <si>
    <t xml:space="preserve"> tab.
I/II</t>
  </si>
  <si>
    <t>Acute Tox. 1</t>
  </si>
  <si>
    <t>Acute Tox. 2</t>
  </si>
  <si>
    <t>STOT SE 1</t>
  </si>
  <si>
    <t>Expl 1.4</t>
  </si>
  <si>
    <t>H204 Nebezpečí požáru nebo zasažení částicemi.</t>
  </si>
  <si>
    <t>H270 Může způsobit nebo zesílit požár; oxidant.</t>
  </si>
  <si>
    <t>H242 Zahřívání může způsobit požár.</t>
  </si>
  <si>
    <t>H250 Při styku se vzduchem se samovolně vznítí.</t>
  </si>
  <si>
    <t>Aquatic Chronic 2</t>
  </si>
  <si>
    <t>H411 Toxický pro vodní organismy, s dlouhodobými účinky.</t>
  </si>
  <si>
    <t>Water-react. 1</t>
  </si>
  <si>
    <t>H260 Při styku s vodou uvolňuje hořlavé plyny, které se mohou samovolně vznítit.</t>
  </si>
  <si>
    <t>H370 Způsobuje poškození orgánů.</t>
  </si>
  <si>
    <t>heslo pro odemknutí sešitu: envi</t>
  </si>
  <si>
    <t>Pozor, při odemknutí hrozí vymázání vzorců. Upravujte jen bílé buňky. V barevných mohou být vzorce.</t>
  </si>
  <si>
    <t xml:space="preserve">Datum: </t>
  </si>
  <si>
    <t>H300 Při požití může způsobit smrt.</t>
  </si>
  <si>
    <t>H301 Toxický při požití.</t>
  </si>
  <si>
    <t>H310 Při styku s kůží může způsobit smrt.</t>
  </si>
  <si>
    <t>H330 Při vdechování může způsobit smrt.</t>
  </si>
  <si>
    <t>H331 Toxický při vdechování.</t>
  </si>
  <si>
    <t>H200 Nestabilní výbušnina.</t>
  </si>
  <si>
    <t>H201 Výbušnina; nebezpečí masivního výbuchu.</t>
  </si>
  <si>
    <t>H202 Výbušnina; vážné nebezpečí zasažení částicemi.</t>
  </si>
  <si>
    <t>H203 Výbušnina; nebezpečí požáru, tlakové vlny nebo zasažení částicemi.</t>
  </si>
  <si>
    <t>H205 Při požáru může způsobit masivní výbuch.</t>
  </si>
  <si>
    <t>H220 Extrémně hořlavý plyn.</t>
  </si>
  <si>
    <t>H221 Hořlavý plyn.</t>
  </si>
  <si>
    <t>H222 Extrémně hořlavý aerosol.</t>
  </si>
  <si>
    <t>H223 Hořlavý aerosol.</t>
  </si>
  <si>
    <t>H224 Extrémně hořlavá kapalina a páry.</t>
  </si>
  <si>
    <t>H225 Vysoce hořlavá kapalina a páry.</t>
  </si>
  <si>
    <t>H226 Hořlavá kapalina a páry.</t>
  </si>
  <si>
    <t>H229 Nádoba je pod tlakem: při zahřívání se může roztrhnout.</t>
  </si>
  <si>
    <t>H240 Zahřívání může způsobit výbuch</t>
  </si>
  <si>
    <t>H241 Zahřívání může způsobit požár nebo výbuch.</t>
  </si>
  <si>
    <t>H271 Může způsobit požár nebo výbuch; silný oxidant.</t>
  </si>
  <si>
    <t>H272 Může zesílit požár; oxidant.</t>
  </si>
  <si>
    <t>H400 Vysoce toxický pro vodní organismy.</t>
  </si>
  <si>
    <t>H410 Vysoce toxický pro vodní organismy, s dlouhodobými účinky.</t>
  </si>
  <si>
    <t>kategorie nebezpečnosti
ano = A</t>
  </si>
  <si>
    <t xml:space="preserve">Nejvyšší poměr konkrétních látek: </t>
  </si>
  <si>
    <t>Nejvyšší hodnota součtů z H, P, E:</t>
  </si>
  <si>
    <t>Acute Tox. 3</t>
  </si>
  <si>
    <t>H2 AKUTNÍ TOXICITA:</t>
  </si>
  <si>
    <r>
      <rPr>
        <b/>
        <sz val="10"/>
        <rFont val="Arial"/>
        <family val="2"/>
        <charset val="238"/>
      </rPr>
      <t>H3 TOXICITA PRO SPECIFICKÉ CÍLOVÉ ORGÁNY</t>
    </r>
    <r>
      <rPr>
        <sz val="10"/>
        <rFont val="Arial"/>
        <family val="2"/>
        <charset val="238"/>
      </rPr>
      <t xml:space="preserve"> – JEDNORÁZOVÁ EXPOZICE</t>
    </r>
  </si>
  <si>
    <r>
      <rPr>
        <b/>
        <sz val="10"/>
        <rFont val="Arial"/>
        <family val="2"/>
        <charset val="238"/>
      </rPr>
      <t>H1 AKUTNÍ TOXICITA</t>
    </r>
    <r>
      <rPr>
        <sz val="10"/>
        <rFont val="Arial"/>
        <family val="2"/>
        <charset val="238"/>
      </rPr>
      <t xml:space="preserve"> kategorie 1, všechny cesty expozice</t>
    </r>
  </si>
  <si>
    <t>5 000 
(čisté)</t>
  </si>
  <si>
    <t>50 000
(čisté)</t>
  </si>
  <si>
    <t>500
(čisté)</t>
  </si>
  <si>
    <t>150
(čisté)</t>
  </si>
  <si>
    <t>Aerosol 1
Aerosol 2</t>
  </si>
  <si>
    <t>AKUTNÍ TOXICITA, kat. 2 nebo 3, nebo Toxicita pro specifické cílové orgány – jednorázová expozice kategorie 1</t>
  </si>
  <si>
    <r>
      <t xml:space="preserve">Různé látky a směsi v malém množství. Pro účely výpočtu je v tomto řádku zohledněna klasifikace pro oddíl </t>
    </r>
    <r>
      <rPr>
        <b/>
        <sz val="6"/>
        <rFont val="Arial"/>
        <family val="2"/>
        <charset val="238"/>
      </rPr>
      <t>„H“ – NEBEZPEČNOST PRO ZDRAVÍ</t>
    </r>
  </si>
  <si>
    <r>
      <t xml:space="preserve">Různé látky a směsi v malém množství. Pro účely výpočtu je v tomto řádku zohledněna klasifikace pro oddíl </t>
    </r>
    <r>
      <rPr>
        <b/>
        <sz val="6"/>
        <rFont val="Arial"/>
        <family val="2"/>
        <charset val="238"/>
      </rPr>
      <t>„P“ – FYZIKÁLNÍ NEBEZPEČNOST</t>
    </r>
  </si>
  <si>
    <t>Hořlavé aerosoly kat. 1 nebo 2 obsahující hořlavé plyny kat. 1 nebo 2 nebo hořlavé kapaliny kat. 1</t>
  </si>
  <si>
    <t>Hořlavé kapaliny, kat. 2 nebo 3, nespadající pod položky P5a a P5b</t>
  </si>
  <si>
    <r>
      <t xml:space="preserve">Různé látky a směsi v malém množství. Pro účely výpočtu je v tomto řádku zohledněna klasifikace pro oddíl </t>
    </r>
    <r>
      <rPr>
        <b/>
        <sz val="6"/>
        <rFont val="Arial"/>
        <family val="2"/>
        <charset val="238"/>
      </rPr>
      <t>„E“ – NEBEZPEČNOST PRO ŽIVOTNÍ PROSTŘEDÍ</t>
    </r>
  </si>
  <si>
    <r>
      <t xml:space="preserve">Různé chemické látky a směsi*:
</t>
    </r>
    <r>
      <rPr>
        <b/>
        <sz val="9"/>
        <rFont val="Arial"/>
        <family val="2"/>
        <charset val="238"/>
      </rPr>
      <t>H2 AKUTNÍ TOXICITA, 
H3 TOXICITA PRO SPECIFICKÉ CÍLOVÉ ORGÁNY</t>
    </r>
  </si>
  <si>
    <r>
      <t xml:space="preserve">Různé chemické látky a směsi*:
</t>
    </r>
    <r>
      <rPr>
        <b/>
        <sz val="9"/>
        <rFont val="Arial"/>
        <family val="2"/>
        <charset val="238"/>
      </rPr>
      <t>P3a Hořlavé aerosoly</t>
    </r>
  </si>
  <si>
    <r>
      <t xml:space="preserve">Různé chemické látky a směsi*:
</t>
    </r>
    <r>
      <rPr>
        <b/>
        <sz val="9"/>
        <rFont val="Arial"/>
        <family val="2"/>
        <charset val="238"/>
      </rPr>
      <t>P5c HOŘLAVÉ KAPALINY, kat. 2 nebo 3</t>
    </r>
  </si>
  <si>
    <r>
      <t xml:space="preserve">Různé chemické látky a směsi*:
</t>
    </r>
    <r>
      <rPr>
        <b/>
        <sz val="9"/>
        <rFont val="Arial"/>
        <family val="2"/>
        <charset val="238"/>
      </rPr>
      <t>E1 Nebezpečnost pro vodní prostředí v kategorii akutní 1 nebo chronická 1</t>
    </r>
  </si>
  <si>
    <r>
      <t xml:space="preserve">Různé chemické látky a směsi*:
</t>
    </r>
    <r>
      <rPr>
        <b/>
        <sz val="9"/>
        <rFont val="Arial"/>
        <family val="2"/>
        <charset val="238"/>
      </rPr>
      <t>E2 Nebezpečnost pro vodní prostředí v kat. chronická 2</t>
    </r>
  </si>
  <si>
    <t>Poznámka:</t>
  </si>
  <si>
    <t>kategorie nebezpečnosti
ano = x</t>
  </si>
  <si>
    <t>Flam.Liq. 2: H225
Eye Irrit. 2 : H319
STOT SE 3: H336</t>
  </si>
  <si>
    <t>Aceton</t>
  </si>
  <si>
    <t>Dimethylsulfát</t>
  </si>
  <si>
    <t>Dusitan sodný</t>
  </si>
  <si>
    <t>Acetylen</t>
  </si>
  <si>
    <t>Benzín</t>
  </si>
  <si>
    <t>Flam. Gas 1; H220,
EUH006
Press. Gas, H280</t>
  </si>
  <si>
    <t>Ox. Gas 1: H270 Press.
Gas: H281
Press. Gas, H280</t>
  </si>
  <si>
    <t>pevná</t>
  </si>
  <si>
    <t>rozpuštěný</t>
  </si>
  <si>
    <t>1-Naftylamin</t>
  </si>
  <si>
    <t>Oxid dusný</t>
  </si>
  <si>
    <t>Oxid siřičitý</t>
  </si>
  <si>
    <t>Acute Tox. 4: H302
Aquatic Chronic 2: H411
Carc. 1A: H350</t>
  </si>
  <si>
    <t>Ox. Gas 1: H270
Press. Gas: H280</t>
  </si>
  <si>
    <t>Acute Tox. 3: H 331
Skin Corr. 1A: H 314
EUH071
Press. Gas: H280</t>
  </si>
  <si>
    <t>Carc. 1B: H350
Muta. 2: H341
Acute tox. 2, imhalation: H330
Acute tox. 3: H301
Skin Corr. 1B: H314
Skin Sens. 1: H317</t>
  </si>
  <si>
    <t>Nebezpečné odpady</t>
  </si>
  <si>
    <t>různá</t>
  </si>
  <si>
    <t>AKUTNÍ TOXICITA, kat. 2 nebo 3, nebo Toxicita pro specifické cílové orgány – jednorázová expozice kat. 1</t>
  </si>
  <si>
    <t>Maximální množství je stanoveno v tomto protokolu</t>
  </si>
  <si>
    <t>Nebezpečnost pro vodní prostředí v kat. akutní 1 nebo chronická 1</t>
  </si>
  <si>
    <t>Nebezpečnost pro vodní prostředí v kat. chronická 2</t>
  </si>
  <si>
    <t xml:space="preserve"> * V objektu se nachází různé chemické látky a směsi v malém množství jednotlivých druhů. Vzhleden k tomu, že tyto látky nelze vyloučit podle bodu 2 přílohy č. 1 zákona 224/2015 Sb., jsou pro účel sčítání poměrných množství zahrnuty do součtů podle možných nebezpečných vlastností H, P a E. Seznam (druhy) konkrétních látek a směsí je uveden v samostatném dokumentu. Množství umístěných nebezpečných látek je stanoveno v tomto protokolu pro celé třídy nebezpečnosti. Klasifikace a fyzikální forma všech nebezpečných látek umístěných v objektu jsou uvedeny v bezpečnostních listech v oddílech 2 a 9.</t>
  </si>
  <si>
    <t xml:space="preserve"> * V objektu se nachází různé chemické látky a směsi v malém množství jednotlivých druhů. Vzhleden k tomu, že tyto látky nelze vyloučit podle bodu 2 přílohy č. 1 zákona 224/2015 Sb., jsou pro účel sčítání poměrných množství zahrnuty do součtů podle možných nebezpečných vlastností H, P a E. Seznam konkrétních látek a směsí je uveden v samostatném dokumentu.</t>
  </si>
  <si>
    <t>Motorová nafta</t>
  </si>
  <si>
    <t>(Flam. Lig. 3), H226, (Carc. 2), H351, (Acute. Tox. 4), H332, (Asp. Tox. 1), H304, (Skin Irrit. 2), H315, (STOT RE 2), H373, (Aquatic Chronic 2), H411</t>
  </si>
  <si>
    <t>Flam. liq. 1: H224, Asp. Tox. 1: H304, Skin irit. 2: H315, Repr. 2: H361, Muta. 1B: H340, Carc. 1B: H350, STOT Single Exp. 3: H336, Aquatic Chronic 2: H411</t>
  </si>
  <si>
    <t>2x lahev 10kg/50L</t>
  </si>
  <si>
    <t>2x lahev 14,2kg/50L</t>
  </si>
  <si>
    <t>nádrž 5000L</t>
  </si>
  <si>
    <t>kanystr 20L</t>
  </si>
  <si>
    <r>
      <rPr>
        <b/>
        <sz val="7"/>
        <color rgb="FFFF0000"/>
        <rFont val="Arial"/>
        <family val="2"/>
        <charset val="238"/>
      </rPr>
      <t>Ox. Sol. 3: H272</t>
    </r>
    <r>
      <rPr>
        <sz val="7"/>
        <rFont val="Arial"/>
        <family val="2"/>
        <charset val="238"/>
      </rPr>
      <t xml:space="preserve">
Acute Tox. 3: H301
Aquatic Acute 1: H400</t>
    </r>
  </si>
  <si>
    <r>
      <t xml:space="preserve">Ox. Sol. 3: H272
Acute Tox. 3: H301
</t>
    </r>
    <r>
      <rPr>
        <b/>
        <sz val="7"/>
        <color rgb="FFFF0000"/>
        <rFont val="Arial"/>
        <family val="2"/>
        <charset val="238"/>
      </rPr>
      <t>Aquatic Acute 1: H400</t>
    </r>
  </si>
  <si>
    <r>
      <rPr>
        <b/>
        <sz val="7"/>
        <color rgb="FFFF0000"/>
        <rFont val="Arial"/>
        <family val="2"/>
        <charset val="238"/>
      </rPr>
      <t>Flam. liq. 1: H224</t>
    </r>
    <r>
      <rPr>
        <sz val="7"/>
        <rFont val="Arial"/>
        <family val="2"/>
        <charset val="238"/>
      </rPr>
      <t xml:space="preserve">
Asp. Tox. 1: H304
Skin irit. 2: H315
Repr. 2: H361
Muta. 1B: H340
Carc. 1B: H350
STOT Single Exp. 3: H336
</t>
    </r>
    <r>
      <rPr>
        <b/>
        <sz val="7"/>
        <color rgb="FFFF0000"/>
        <rFont val="Arial"/>
        <family val="2"/>
        <charset val="238"/>
      </rPr>
      <t>Aquatic Chronic 2: H411</t>
    </r>
  </si>
  <si>
    <t>P8 OXIDUJÍCÍ KAPALINY A TUHÉ LÁTKY 
Oxidující kapaliny, kategorie 1, 2 nebo 3, nebo oxidující tuhé látky, kategorie 1, 2 nebo 3</t>
  </si>
  <si>
    <t>Pro CHLS z tab. II se v případě, že má více kategorií nebezpečnosti, používá jen jeden limit z tab. II u dané konkrétní CHLS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</si>
</sst>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
  </numFmts>
  <fonts count="37" x14ac:knownFonts="1">
    <font>
      <sz val="10"/>
      <name val="Arial"/>
      <charset val="238"/>
    </font>
    <font>
      <sz val="10"/>
      <name val="Arial"/>
      <family val="2"/>
      <charset val="238"/>
    </font>
    <font>
      <b/>
      <sz val="10"/>
      <name val="Arial"/>
      <family val="2"/>
      <charset val="238"/>
    </font>
    <font>
      <sz val="8"/>
      <name val="Arial"/>
      <family val="2"/>
      <charset val="238"/>
    </font>
    <font>
      <b/>
      <sz val="12"/>
      <name val="Arial"/>
      <family val="2"/>
      <charset val="238"/>
    </font>
    <font>
      <sz val="9"/>
      <name val="Arial"/>
      <family val="2"/>
      <charset val="238"/>
    </font>
    <font>
      <b/>
      <sz val="12"/>
      <name val="Times New Roman"/>
      <family val="1"/>
      <charset val="238"/>
    </font>
    <font>
      <b/>
      <sz val="13"/>
      <name val="Times New Roman"/>
      <family val="1"/>
      <charset val="238"/>
    </font>
    <font>
      <b/>
      <sz val="26"/>
      <color indexed="8"/>
      <name val="Arial"/>
      <family val="2"/>
      <charset val="238"/>
    </font>
    <font>
      <sz val="10"/>
      <color indexed="8"/>
      <name val="Arial"/>
      <family val="2"/>
      <charset val="238"/>
    </font>
    <font>
      <b/>
      <sz val="13"/>
      <name val="Arial"/>
      <family val="2"/>
      <charset val="238"/>
    </font>
    <font>
      <sz val="10"/>
      <name val="Arial"/>
      <family val="2"/>
      <charset val="238"/>
    </font>
    <font>
      <b/>
      <sz val="16"/>
      <name val="Arial"/>
      <family val="2"/>
      <charset val="238"/>
    </font>
    <font>
      <sz val="8"/>
      <color indexed="81"/>
      <name val="Tahoma"/>
      <family val="2"/>
      <charset val="238"/>
    </font>
    <font>
      <b/>
      <sz val="8"/>
      <color indexed="81"/>
      <name val="Tahoma"/>
      <family val="2"/>
      <charset val="238"/>
    </font>
    <font>
      <b/>
      <sz val="10"/>
      <name val="Times New Roman"/>
      <family val="1"/>
      <charset val="238"/>
    </font>
    <font>
      <b/>
      <sz val="16"/>
      <name val="Times New Roman"/>
      <family val="1"/>
      <charset val="238"/>
    </font>
    <font>
      <sz val="7"/>
      <name val="Times New Roman"/>
      <family val="1"/>
      <charset val="238"/>
    </font>
    <font>
      <sz val="6"/>
      <name val="Times New Roman"/>
      <family val="1"/>
      <charset val="238"/>
    </font>
    <font>
      <i/>
      <sz val="7"/>
      <name val="Arial"/>
      <family val="2"/>
      <charset val="238"/>
    </font>
    <font>
      <sz val="7.5"/>
      <name val="Times New Roman"/>
      <family val="1"/>
      <charset val="238"/>
    </font>
    <font>
      <vertAlign val="superscript"/>
      <sz val="7.5"/>
      <name val="Times New Roman"/>
      <family val="1"/>
      <charset val="238"/>
    </font>
    <font>
      <sz val="7.5"/>
      <name val="Symbol"/>
      <family val="1"/>
      <charset val="2"/>
    </font>
    <font>
      <vertAlign val="superscript"/>
      <sz val="6"/>
      <name val="Times New Roman"/>
      <family val="1"/>
      <charset val="238"/>
    </font>
    <font>
      <b/>
      <sz val="10"/>
      <name val="Arial"/>
      <family val="2"/>
      <charset val="238"/>
    </font>
    <font>
      <b/>
      <sz val="9"/>
      <name val="Arial"/>
      <family val="2"/>
      <charset val="238"/>
    </font>
    <font>
      <sz val="9"/>
      <name val="Arial"/>
      <family val="2"/>
      <charset val="238"/>
    </font>
    <font>
      <sz val="8"/>
      <name val="Arial"/>
      <family val="2"/>
      <charset val="238"/>
    </font>
    <font>
      <sz val="6"/>
      <name val="Arial"/>
      <family val="2"/>
      <charset val="238"/>
    </font>
    <font>
      <b/>
      <sz val="11"/>
      <name val="Arial"/>
      <family val="2"/>
      <charset val="238"/>
    </font>
    <font>
      <b/>
      <sz val="18"/>
      <name val="Arial"/>
      <family val="2"/>
      <charset val="238"/>
    </font>
    <font>
      <sz val="6"/>
      <name val="Arial"/>
      <family val="2"/>
      <charset val="238"/>
    </font>
    <font>
      <b/>
      <sz val="8"/>
      <name val="Arial"/>
      <family val="2"/>
      <charset val="238"/>
    </font>
    <font>
      <b/>
      <sz val="6"/>
      <name val="Arial"/>
      <family val="2"/>
      <charset val="238"/>
    </font>
    <font>
      <sz val="7"/>
      <name val="Arial"/>
      <family val="2"/>
      <charset val="238"/>
    </font>
    <font>
      <b/>
      <sz val="7"/>
      <color rgb="FFFF0000"/>
      <name val="Arial"/>
      <family val="2"/>
      <charset val="238"/>
    </font>
    <font>
      <b/>
      <sz val="6"/>
      <color rgb="FF7030A0"/>
      <name val="Arial"/>
      <family val="2"/>
      <charset val="238"/>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1"/>
        <bgColor indexed="64"/>
      </patternFill>
    </fill>
    <fill>
      <patternFill patternType="solid">
        <fgColor indexed="10"/>
        <bgColor indexed="64"/>
      </patternFill>
    </fill>
    <fill>
      <patternFill patternType="solid">
        <fgColor theme="0"/>
        <bgColor indexed="64"/>
      </patternFill>
    </fill>
    <fill>
      <patternFill patternType="solid">
        <fgColor rgb="FFFF0000"/>
        <bgColor indexed="64"/>
      </patternFill>
    </fill>
  </fills>
  <borders count="80">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indexed="64"/>
      </left>
      <right style="medium">
        <color indexed="8"/>
      </right>
      <top style="thick">
        <color indexed="64"/>
      </top>
      <bottom style="medium">
        <color indexed="8"/>
      </bottom>
      <diagonal/>
    </border>
    <border>
      <left/>
      <right style="medium">
        <color indexed="8"/>
      </right>
      <top style="thick">
        <color indexed="64"/>
      </top>
      <bottom style="medium">
        <color indexed="8"/>
      </bottom>
      <diagonal/>
    </border>
    <border>
      <left/>
      <right style="medium">
        <color indexed="8"/>
      </right>
      <top/>
      <bottom style="medium">
        <color indexed="8"/>
      </bottom>
      <diagonal/>
    </border>
    <border>
      <left style="thick">
        <color indexed="64"/>
      </left>
      <right style="medium">
        <color indexed="8"/>
      </right>
      <top/>
      <bottom style="medium">
        <color indexed="8"/>
      </bottom>
      <diagonal/>
    </border>
    <border>
      <left/>
      <right style="thick">
        <color indexed="64"/>
      </right>
      <top/>
      <bottom style="medium">
        <color indexed="8"/>
      </bottom>
      <diagonal/>
    </border>
    <border>
      <left style="thick">
        <color indexed="64"/>
      </left>
      <right style="medium">
        <color indexed="8"/>
      </right>
      <top/>
      <bottom/>
      <diagonal/>
    </border>
    <border>
      <left/>
      <right style="medium">
        <color indexed="8"/>
      </right>
      <top/>
      <bottom/>
      <diagonal/>
    </border>
    <border>
      <left style="thick">
        <color indexed="64"/>
      </left>
      <right style="medium">
        <color indexed="8"/>
      </right>
      <top/>
      <bottom style="thick">
        <color indexed="64"/>
      </bottom>
      <diagonal/>
    </border>
    <border>
      <left/>
      <right style="medium">
        <color indexed="8"/>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ck">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ck">
        <color indexed="64"/>
      </right>
      <top style="medium">
        <color indexed="8"/>
      </top>
      <bottom/>
      <diagonal/>
    </border>
    <border>
      <left style="medium">
        <color indexed="8"/>
      </left>
      <right style="thick">
        <color indexed="64"/>
      </right>
      <top/>
      <bottom/>
      <diagonal/>
    </border>
    <border>
      <left style="medium">
        <color indexed="8"/>
      </left>
      <right style="thick">
        <color indexed="64"/>
      </right>
      <top/>
      <bottom style="medium">
        <color indexed="8"/>
      </bottom>
      <diagonal/>
    </border>
    <border>
      <left style="medium">
        <color indexed="8"/>
      </left>
      <right/>
      <top style="thick">
        <color indexed="64"/>
      </top>
      <bottom style="medium">
        <color indexed="8"/>
      </bottom>
      <diagonal/>
    </border>
    <border>
      <left/>
      <right style="thick">
        <color indexed="64"/>
      </right>
      <top style="thick">
        <color indexed="64"/>
      </top>
      <bottom style="medium">
        <color indexed="8"/>
      </bottom>
      <diagonal/>
    </border>
    <border>
      <left style="thick">
        <color indexed="64"/>
      </left>
      <right/>
      <top style="thick">
        <color indexed="64"/>
      </top>
      <bottom style="medium">
        <color indexed="8"/>
      </bottom>
      <diagonal/>
    </border>
    <border>
      <left/>
      <right/>
      <top style="thick">
        <color indexed="64"/>
      </top>
      <bottom style="medium">
        <color indexed="8"/>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77">
    <xf numFmtId="0" fontId="0" fillId="0" borderId="0" xfId="0"/>
    <xf numFmtId="0" fontId="4" fillId="0" borderId="0" xfId="0" applyFont="1" applyAlignment="1">
      <alignment horizontal="right"/>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7" fillId="0" borderId="0" xfId="0" applyFont="1" applyBorder="1" applyAlignment="1">
      <alignment vertical="top" wrapText="1"/>
    </xf>
    <xf numFmtId="0" fontId="9" fillId="0" borderId="0" xfId="0" applyFont="1" applyAlignment="1">
      <alignment horizontal="center"/>
    </xf>
    <xf numFmtId="0" fontId="11" fillId="0" borderId="0" xfId="0" applyFont="1" applyBorder="1"/>
    <xf numFmtId="0" fontId="11" fillId="0" borderId="0" xfId="0" applyFont="1" applyBorder="1" applyAlignment="1">
      <alignment vertical="center"/>
    </xf>
    <xf numFmtId="0" fontId="11" fillId="0" borderId="0" xfId="0" applyFont="1" applyAlignment="1">
      <alignment vertical="center"/>
    </xf>
    <xf numFmtId="0" fontId="6" fillId="0" borderId="0" xfId="0" applyFont="1" applyBorder="1" applyAlignment="1">
      <alignment vertical="center" wrapText="1"/>
    </xf>
    <xf numFmtId="0" fontId="6" fillId="0" borderId="16" xfId="0" applyFont="1" applyBorder="1" applyAlignment="1">
      <alignment vertical="center" wrapText="1"/>
    </xf>
    <xf numFmtId="0" fontId="0" fillId="0" borderId="17" xfId="0" applyBorder="1"/>
    <xf numFmtId="0" fontId="15" fillId="0" borderId="0" xfId="0" applyFont="1" applyAlignment="1">
      <alignment horizontal="justify"/>
    </xf>
    <xf numFmtId="0" fontId="2" fillId="3" borderId="18" xfId="0" applyFont="1" applyFill="1" applyBorder="1" applyAlignment="1">
      <alignment horizontal="center" wrapText="1"/>
    </xf>
    <xf numFmtId="0" fontId="2" fillId="3" borderId="19" xfId="0" applyFont="1" applyFill="1" applyBorder="1" applyAlignment="1">
      <alignment horizontal="center" wrapText="1"/>
    </xf>
    <xf numFmtId="0" fontId="2" fillId="3" borderId="20" xfId="0" applyFont="1" applyFill="1" applyBorder="1" applyAlignment="1">
      <alignment horizontal="center" vertical="top" wrapText="1"/>
    </xf>
    <xf numFmtId="0" fontId="11" fillId="3" borderId="21" xfId="0" applyFont="1" applyFill="1" applyBorder="1" applyAlignment="1">
      <alignment horizontal="justify" vertical="top" wrapText="1"/>
    </xf>
    <xf numFmtId="0" fontId="11" fillId="3" borderId="20"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5" borderId="22" xfId="0" applyFont="1" applyFill="1" applyBorder="1" applyAlignment="1">
      <alignment horizontal="center" vertical="top" wrapText="1"/>
    </xf>
    <xf numFmtId="3" fontId="11" fillId="4" borderId="20" xfId="0" applyNumberFormat="1" applyFont="1" applyFill="1" applyBorder="1" applyAlignment="1">
      <alignment horizontal="center" vertical="top" wrapText="1"/>
    </xf>
    <xf numFmtId="3" fontId="11" fillId="5" borderId="22" xfId="0" applyNumberFormat="1" applyFont="1" applyFill="1" applyBorder="1" applyAlignment="1">
      <alignment horizontal="center" vertical="top" wrapText="1"/>
    </xf>
    <xf numFmtId="0" fontId="11" fillId="4" borderId="20" xfId="0" applyFont="1" applyFill="1" applyBorder="1" applyAlignment="1">
      <alignment horizontal="center" vertical="top" wrapText="1"/>
    </xf>
    <xf numFmtId="0" fontId="11" fillId="5" borderId="22" xfId="0" applyFont="1" applyFill="1" applyBorder="1" applyAlignment="1">
      <alignment horizontal="center" vertical="top" wrapText="1"/>
    </xf>
    <xf numFmtId="0" fontId="11" fillId="3" borderId="23" xfId="0" applyFont="1" applyFill="1" applyBorder="1" applyAlignment="1">
      <alignment horizontal="justify" vertical="top" wrapText="1"/>
    </xf>
    <xf numFmtId="0" fontId="11" fillId="3" borderId="24" xfId="0" applyFont="1" applyFill="1" applyBorder="1" applyAlignment="1">
      <alignment horizontal="center" vertical="top" wrapText="1"/>
    </xf>
    <xf numFmtId="14" fontId="11" fillId="3" borderId="20" xfId="0" applyNumberFormat="1" applyFont="1" applyFill="1" applyBorder="1" applyAlignment="1">
      <alignment horizontal="center" vertical="top" wrapText="1"/>
    </xf>
    <xf numFmtId="0" fontId="11" fillId="3" borderId="23" xfId="0" applyFont="1" applyFill="1" applyBorder="1" applyAlignment="1">
      <alignment horizontal="left" vertical="top" wrapText="1" indent="1"/>
    </xf>
    <xf numFmtId="0" fontId="11" fillId="3" borderId="21" xfId="0" applyFont="1" applyFill="1" applyBorder="1" applyAlignment="1">
      <alignment horizontal="left" vertical="top" wrapText="1" indent="1"/>
    </xf>
    <xf numFmtId="0" fontId="11" fillId="3" borderId="25" xfId="0" applyFont="1" applyFill="1" applyBorder="1" applyAlignment="1">
      <alignment horizontal="justify" vertical="top" wrapText="1"/>
    </xf>
    <xf numFmtId="0" fontId="11" fillId="3" borderId="26" xfId="0" applyFont="1" applyFill="1" applyBorder="1" applyAlignment="1">
      <alignment horizontal="center" vertical="top" wrapText="1"/>
    </xf>
    <xf numFmtId="0" fontId="11" fillId="4" borderId="26" xfId="0" applyFont="1" applyFill="1" applyBorder="1" applyAlignment="1">
      <alignment horizontal="center" vertical="top" wrapText="1"/>
    </xf>
    <xf numFmtId="3" fontId="11" fillId="5" borderId="27" xfId="0" applyNumberFormat="1" applyFont="1" applyFill="1" applyBorder="1" applyAlignment="1">
      <alignment horizontal="center" vertical="top" wrapText="1"/>
    </xf>
    <xf numFmtId="0" fontId="19" fillId="0" borderId="0" xfId="0" applyFont="1" applyAlignment="1">
      <alignment horizontal="justify"/>
    </xf>
    <xf numFmtId="0" fontId="11" fillId="0" borderId="0" xfId="0" applyFont="1"/>
    <xf numFmtId="0" fontId="2" fillId="3" borderId="21" xfId="0" applyFont="1" applyFill="1" applyBorder="1" applyAlignment="1">
      <alignment horizontal="center" vertical="center" wrapText="1"/>
    </xf>
    <xf numFmtId="0" fontId="20" fillId="3" borderId="21" xfId="0" applyFont="1" applyFill="1" applyBorder="1" applyAlignment="1">
      <alignment horizontal="justify" vertical="top" wrapText="1"/>
    </xf>
    <xf numFmtId="0" fontId="20" fillId="3" borderId="20" xfId="0" applyFont="1" applyFill="1" applyBorder="1" applyAlignment="1">
      <alignment horizontal="center" vertical="top" wrapText="1"/>
    </xf>
    <xf numFmtId="0" fontId="20" fillId="3" borderId="20" xfId="0" applyFont="1" applyFill="1" applyBorder="1" applyAlignment="1">
      <alignment horizontal="justify" vertical="top" wrapText="1"/>
    </xf>
    <xf numFmtId="0" fontId="20" fillId="3" borderId="22" xfId="0" applyFont="1" applyFill="1" applyBorder="1" applyAlignment="1">
      <alignment horizontal="center" vertical="top" wrapText="1"/>
    </xf>
    <xf numFmtId="0" fontId="20" fillId="3" borderId="25" xfId="0" applyFont="1" applyFill="1" applyBorder="1" applyAlignment="1">
      <alignment horizontal="justify" vertical="top" wrapText="1"/>
    </xf>
    <xf numFmtId="0" fontId="20" fillId="3" borderId="26" xfId="0" applyFont="1" applyFill="1" applyBorder="1" applyAlignment="1">
      <alignment horizontal="justify" vertical="top" wrapText="1"/>
    </xf>
    <xf numFmtId="0" fontId="20" fillId="3" borderId="27" xfId="0" applyFont="1" applyFill="1" applyBorder="1" applyAlignment="1">
      <alignment horizontal="center" vertical="top" wrapText="1"/>
    </xf>
    <xf numFmtId="0" fontId="23" fillId="0" borderId="0" xfId="0" applyFont="1" applyAlignment="1">
      <alignment horizontal="justify"/>
    </xf>
    <xf numFmtId="16" fontId="15" fillId="0" borderId="0" xfId="0" applyNumberFormat="1" applyFont="1" applyAlignment="1">
      <alignment horizontal="justify"/>
    </xf>
    <xf numFmtId="0" fontId="24" fillId="0" borderId="0" xfId="0" applyFont="1"/>
    <xf numFmtId="0" fontId="15" fillId="3" borderId="0" xfId="0" applyFont="1" applyFill="1" applyBorder="1" applyAlignment="1">
      <alignment horizontal="center" vertical="top" wrapText="1"/>
    </xf>
    <xf numFmtId="0" fontId="15" fillId="3" borderId="0" xfId="0" applyFont="1" applyFill="1" applyBorder="1" applyAlignment="1">
      <alignment horizontal="justify" vertical="top" wrapText="1"/>
    </xf>
    <xf numFmtId="0" fontId="15" fillId="0" borderId="28" xfId="0" applyFont="1" applyBorder="1" applyAlignment="1">
      <alignment horizontal="justify"/>
    </xf>
    <xf numFmtId="0" fontId="15" fillId="0" borderId="29" xfId="0" applyFont="1" applyBorder="1" applyAlignment="1">
      <alignment horizontal="justify"/>
    </xf>
    <xf numFmtId="0" fontId="24" fillId="0" borderId="28" xfId="0" applyFont="1" applyBorder="1"/>
    <xf numFmtId="16" fontId="15" fillId="0" borderId="29" xfId="0" applyNumberFormat="1" applyFont="1" applyBorder="1" applyAlignment="1">
      <alignment horizontal="justify"/>
    </xf>
    <xf numFmtId="0" fontId="12" fillId="0" borderId="0" xfId="0" applyFont="1" applyAlignment="1">
      <alignment horizontal="justify"/>
    </xf>
    <xf numFmtId="0" fontId="27" fillId="0"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1" fillId="3" borderId="10" xfId="0" applyFont="1" applyFill="1" applyBorder="1" applyAlignment="1">
      <alignment horizontal="justify" vertical="top" wrapText="1"/>
    </xf>
    <xf numFmtId="0" fontId="27" fillId="0" borderId="12" xfId="0" applyFont="1" applyBorder="1" applyAlignment="1">
      <alignment vertical="center" wrapText="1"/>
    </xf>
    <xf numFmtId="0" fontId="11" fillId="3" borderId="13" xfId="0" applyFont="1" applyFill="1" applyBorder="1" applyAlignment="1">
      <alignment horizontal="justify" vertical="top" wrapText="1"/>
    </xf>
    <xf numFmtId="0" fontId="2" fillId="4"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5" xfId="0" applyFont="1" applyBorder="1" applyAlignment="1">
      <alignment vertical="center" wrapText="1"/>
    </xf>
    <xf numFmtId="0" fontId="2" fillId="6" borderId="2" xfId="0" applyFont="1" applyFill="1" applyBorder="1" applyAlignment="1">
      <alignment horizontal="center" vertical="top" wrapText="1"/>
    </xf>
    <xf numFmtId="0" fontId="2" fillId="6" borderId="7" xfId="0" applyFont="1" applyFill="1" applyBorder="1" applyAlignment="1">
      <alignment horizontal="justify" vertical="top" wrapText="1"/>
    </xf>
    <xf numFmtId="0" fontId="2" fillId="6" borderId="1" xfId="0" applyFont="1" applyFill="1" applyBorder="1" applyAlignment="1">
      <alignment horizontal="center" vertical="top" wrapText="1"/>
    </xf>
    <xf numFmtId="0" fontId="26" fillId="3" borderId="10" xfId="0" applyFont="1" applyFill="1" applyBorder="1" applyAlignment="1">
      <alignment horizontal="justify" vertical="top" wrapText="1"/>
    </xf>
    <xf numFmtId="0" fontId="26" fillId="3" borderId="13" xfId="0" applyFont="1" applyFill="1" applyBorder="1" applyAlignment="1">
      <alignment horizontal="justify" vertical="top" wrapText="1"/>
    </xf>
    <xf numFmtId="0" fontId="2" fillId="3" borderId="10" xfId="0" applyFont="1" applyFill="1" applyBorder="1" applyAlignment="1">
      <alignment horizontal="justify" vertical="top" wrapText="1"/>
    </xf>
    <xf numFmtId="0" fontId="2" fillId="3" borderId="13" xfId="0" applyFont="1" applyFill="1" applyBorder="1" applyAlignment="1">
      <alignment horizontal="justify" vertical="top" wrapText="1"/>
    </xf>
    <xf numFmtId="0" fontId="25" fillId="0" borderId="30" xfId="0" applyFont="1" applyBorder="1" applyAlignment="1" applyProtection="1">
      <alignment vertical="center" wrapText="1"/>
      <protection locked="0"/>
    </xf>
    <xf numFmtId="0" fontId="2" fillId="0" borderId="3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5" fillId="0" borderId="32" xfId="0" applyFont="1" applyBorder="1" applyAlignment="1" applyProtection="1">
      <alignment vertical="center" wrapText="1"/>
      <protection locked="0"/>
    </xf>
    <xf numFmtId="0" fontId="2" fillId="0" borderId="29"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32"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2"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3"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2"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5" xfId="0" applyFont="1" applyBorder="1" applyAlignment="1" applyProtection="1">
      <alignment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5" fillId="0" borderId="0" xfId="0" applyFont="1" applyBorder="1" applyAlignment="1" applyProtection="1">
      <alignment vertical="top" wrapText="1"/>
      <protection locked="0"/>
    </xf>
    <xf numFmtId="0" fontId="0" fillId="0" borderId="0" xfId="0" applyProtection="1">
      <protection locked="0"/>
    </xf>
    <xf numFmtId="0" fontId="0" fillId="0" borderId="0" xfId="0" applyBorder="1" applyProtection="1">
      <protection locked="0"/>
    </xf>
    <xf numFmtId="0" fontId="3" fillId="0" borderId="0" xfId="0" applyFont="1" applyProtection="1">
      <protection locked="0"/>
    </xf>
    <xf numFmtId="0" fontId="11" fillId="6" borderId="10" xfId="0" applyFont="1" applyFill="1" applyBorder="1" applyAlignment="1">
      <alignment vertical="center" wrapText="1"/>
    </xf>
    <xf numFmtId="0" fontId="11" fillId="6" borderId="13" xfId="0" applyFont="1" applyFill="1" applyBorder="1" applyAlignment="1">
      <alignment vertical="center" wrapText="1"/>
    </xf>
    <xf numFmtId="0" fontId="28" fillId="0" borderId="40"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0" fontId="28" fillId="0" borderId="42" xfId="0" applyFont="1" applyBorder="1" applyAlignment="1" applyProtection="1">
      <alignment horizontal="left" vertical="center" wrapText="1"/>
      <protection locked="0"/>
    </xf>
    <xf numFmtId="0" fontId="28" fillId="0" borderId="43" xfId="0" applyFont="1" applyBorder="1" applyAlignment="1" applyProtection="1">
      <alignment horizontal="left" vertical="center" wrapText="1"/>
      <protection locked="0"/>
    </xf>
    <xf numFmtId="0" fontId="20" fillId="2" borderId="22" xfId="0" applyFont="1" applyFill="1" applyBorder="1" applyAlignment="1">
      <alignment horizontal="center" vertical="top" wrapText="1"/>
    </xf>
    <xf numFmtId="0" fontId="27" fillId="0" borderId="12" xfId="0" applyFont="1" applyFill="1" applyBorder="1" applyAlignment="1">
      <alignment vertical="center" wrapText="1"/>
    </xf>
    <xf numFmtId="0" fontId="27" fillId="0" borderId="15" xfId="0" applyFont="1" applyFill="1" applyBorder="1" applyAlignment="1">
      <alignment vertical="center" wrapText="1"/>
    </xf>
    <xf numFmtId="0" fontId="11" fillId="0" borderId="9" xfId="0" applyFont="1" applyBorder="1" applyAlignment="1">
      <alignment vertical="top" wrapText="1"/>
    </xf>
    <xf numFmtId="0" fontId="11" fillId="0" borderId="12" xfId="0" applyFont="1" applyBorder="1" applyAlignment="1">
      <alignment vertical="top" wrapText="1"/>
    </xf>
    <xf numFmtId="0" fontId="11" fillId="0" borderId="15" xfId="0" applyFont="1" applyBorder="1" applyAlignment="1">
      <alignment vertical="top" wrapText="1"/>
    </xf>
    <xf numFmtId="164" fontId="2" fillId="0" borderId="4" xfId="1" applyNumberFormat="1" applyFont="1" applyBorder="1" applyAlignment="1">
      <alignment horizontal="center" vertical="center"/>
    </xf>
    <xf numFmtId="164" fontId="3" fillId="0" borderId="7" xfId="1" applyNumberFormat="1" applyFont="1" applyBorder="1" applyAlignment="1">
      <alignment horizontal="center" vertical="center"/>
    </xf>
    <xf numFmtId="164" fontId="3" fillId="0" borderId="8" xfId="1" applyNumberFormat="1" applyFont="1" applyBorder="1" applyAlignment="1">
      <alignment horizontal="center" vertical="center"/>
    </xf>
    <xf numFmtId="164" fontId="3" fillId="0" borderId="9" xfId="1" applyNumberFormat="1" applyFont="1" applyBorder="1" applyAlignment="1">
      <alignment horizontal="center" vertical="center"/>
    </xf>
    <xf numFmtId="164" fontId="2" fillId="0" borderId="5" xfId="1" applyNumberFormat="1" applyFont="1" applyBorder="1" applyAlignment="1">
      <alignment horizontal="center" vertical="center"/>
    </xf>
    <xf numFmtId="164" fontId="3" fillId="0" borderId="10" xfId="1" applyNumberFormat="1" applyFont="1" applyBorder="1" applyAlignment="1">
      <alignment horizontal="center" vertical="center"/>
    </xf>
    <xf numFmtId="164" fontId="3" fillId="0" borderId="11" xfId="1" applyNumberFormat="1" applyFont="1" applyBorder="1" applyAlignment="1">
      <alignment horizontal="center" vertical="center"/>
    </xf>
    <xf numFmtId="164" fontId="3" fillId="0" borderId="12" xfId="1" applyNumberFormat="1" applyFont="1" applyBorder="1" applyAlignment="1">
      <alignment horizontal="center" vertical="center"/>
    </xf>
    <xf numFmtId="164" fontId="2" fillId="0" borderId="6" xfId="1" applyNumberFormat="1" applyFont="1" applyBorder="1" applyAlignment="1">
      <alignment horizontal="center" vertical="center"/>
    </xf>
    <xf numFmtId="164" fontId="3" fillId="0" borderId="13" xfId="1" applyNumberFormat="1" applyFont="1" applyBorder="1" applyAlignment="1">
      <alignment horizontal="center" vertical="center"/>
    </xf>
    <xf numFmtId="164" fontId="3" fillId="0" borderId="14" xfId="1" applyNumberFormat="1" applyFont="1" applyBorder="1" applyAlignment="1">
      <alignment horizontal="center" vertical="center"/>
    </xf>
    <xf numFmtId="164" fontId="3" fillId="0" borderId="15" xfId="1" applyNumberFormat="1" applyFont="1" applyBorder="1" applyAlignment="1">
      <alignment horizontal="center" vertical="center"/>
    </xf>
    <xf numFmtId="164" fontId="29" fillId="0" borderId="37" xfId="1" applyNumberFormat="1" applyFont="1" applyBorder="1" applyAlignment="1">
      <alignment horizontal="center" vertical="center"/>
    </xf>
    <xf numFmtId="164" fontId="29" fillId="0" borderId="38" xfId="1" applyNumberFormat="1" applyFont="1" applyBorder="1" applyAlignment="1">
      <alignment horizontal="center" vertical="center"/>
    </xf>
    <xf numFmtId="164" fontId="29" fillId="0" borderId="39" xfId="1" applyNumberFormat="1" applyFont="1" applyBorder="1" applyAlignment="1">
      <alignment horizontal="center" vertical="center"/>
    </xf>
    <xf numFmtId="166" fontId="0" fillId="0" borderId="0" xfId="0" applyNumberFormat="1"/>
    <xf numFmtId="0" fontId="0" fillId="11" borderId="39" xfId="0" applyFill="1" applyBorder="1"/>
    <xf numFmtId="0" fontId="31" fillId="0" borderId="17" xfId="0" applyFont="1" applyBorder="1"/>
    <xf numFmtId="165" fontId="32" fillId="0" borderId="17" xfId="0" applyNumberFormat="1" applyFont="1" applyBorder="1" applyAlignment="1">
      <alignment horizontal="center" vertical="center"/>
    </xf>
    <xf numFmtId="0" fontId="0" fillId="0" borderId="0" xfId="0" applyFill="1"/>
    <xf numFmtId="0" fontId="27" fillId="0" borderId="11" xfId="0" applyFont="1" applyFill="1" applyBorder="1" applyAlignment="1">
      <alignment horizontal="center" vertical="center" wrapText="1"/>
    </xf>
    <xf numFmtId="0" fontId="27" fillId="0" borderId="12" xfId="0" applyFont="1" applyBorder="1" applyAlignment="1">
      <alignment vertical="center" wrapText="1"/>
    </xf>
    <xf numFmtId="0" fontId="6" fillId="0" borderId="0" xfId="0" applyFont="1" applyBorder="1" applyAlignment="1" applyProtection="1">
      <alignment vertical="top" wrapText="1"/>
      <protection locked="0"/>
    </xf>
    <xf numFmtId="0" fontId="9" fillId="0" borderId="0" xfId="0" applyFont="1" applyAlignment="1">
      <alignment horizontal="center"/>
    </xf>
    <xf numFmtId="0" fontId="3" fillId="0" borderId="11" xfId="0" applyFont="1" applyFill="1" applyBorder="1" applyAlignment="1">
      <alignment horizontal="center" vertical="center" wrapText="1"/>
    </xf>
    <xf numFmtId="0" fontId="1" fillId="3" borderId="10" xfId="0" applyFont="1" applyFill="1" applyBorder="1" applyAlignment="1">
      <alignment horizontal="justify" vertical="top" wrapText="1"/>
    </xf>
    <xf numFmtId="0" fontId="4" fillId="0" borderId="0" xfId="0" applyFont="1"/>
    <xf numFmtId="0" fontId="34" fillId="0" borderId="32" xfId="0" applyFont="1" applyBorder="1" applyAlignment="1" applyProtection="1">
      <alignment vertical="center" wrapText="1"/>
      <protection locked="0"/>
    </xf>
    <xf numFmtId="0" fontId="34" fillId="0" borderId="33" xfId="0" applyFont="1" applyBorder="1" applyAlignment="1" applyProtection="1">
      <alignment vertical="center" wrapText="1"/>
      <protection locked="0"/>
    </xf>
    <xf numFmtId="0" fontId="15" fillId="0" borderId="45" xfId="0" applyFont="1" applyBorder="1" applyAlignment="1" applyProtection="1">
      <alignment vertical="top" wrapText="1"/>
      <protection locked="0"/>
    </xf>
    <xf numFmtId="0" fontId="15" fillId="0" borderId="46" xfId="0" applyFont="1" applyBorder="1" applyAlignment="1" applyProtection="1">
      <alignment vertical="top" wrapText="1"/>
      <protection locked="0"/>
    </xf>
    <xf numFmtId="0" fontId="0" fillId="0" borderId="71" xfId="0" applyBorder="1" applyProtection="1">
      <protection locked="0"/>
    </xf>
    <xf numFmtId="0" fontId="6" fillId="0" borderId="16" xfId="0" applyFont="1" applyBorder="1" applyAlignment="1" applyProtection="1">
      <alignment vertical="top" wrapText="1"/>
      <protection locked="0"/>
    </xf>
    <xf numFmtId="0" fontId="0" fillId="0" borderId="17" xfId="0" applyBorder="1" applyProtection="1">
      <protection locked="0"/>
    </xf>
    <xf numFmtId="0" fontId="3" fillId="0" borderId="37" xfId="0" applyFont="1" applyBorder="1" applyProtection="1">
      <protection locked="0"/>
    </xf>
    <xf numFmtId="0" fontId="0" fillId="0" borderId="49" xfId="0" applyBorder="1" applyProtection="1">
      <protection locked="0"/>
    </xf>
    <xf numFmtId="0" fontId="0" fillId="0" borderId="39" xfId="0" applyBorder="1" applyProtection="1">
      <protection locked="0"/>
    </xf>
    <xf numFmtId="0" fontId="1" fillId="0" borderId="8"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5" fillId="0" borderId="70"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34" fillId="0" borderId="30" xfId="0" applyFont="1" applyBorder="1" applyAlignment="1" applyProtection="1">
      <alignment vertical="center" wrapText="1"/>
      <protection locked="0"/>
    </xf>
    <xf numFmtId="0" fontId="6" fillId="0" borderId="0" xfId="0" applyFont="1" applyBorder="1" applyAlignment="1" applyProtection="1">
      <alignment vertical="top" wrapText="1"/>
      <protection locked="0"/>
    </xf>
    <xf numFmtId="0" fontId="9" fillId="0" borderId="0" xfId="0" applyFont="1" applyAlignment="1">
      <alignment horizontal="center"/>
    </xf>
    <xf numFmtId="0" fontId="3" fillId="0" borderId="33"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8" fillId="0" borderId="32" xfId="0" applyFont="1" applyBorder="1" applyAlignment="1" applyProtection="1">
      <alignment vertical="center" wrapText="1"/>
      <protection locked="0"/>
    </xf>
    <xf numFmtId="0" fontId="28" fillId="0" borderId="33" xfId="0" applyFont="1" applyBorder="1" applyAlignment="1" applyProtection="1">
      <alignment vertical="center" wrapText="1"/>
      <protection locked="0"/>
    </xf>
    <xf numFmtId="0" fontId="28" fillId="0" borderId="35" xfId="0" applyFont="1" applyBorder="1" applyAlignment="1" applyProtection="1">
      <alignment vertical="center" wrapText="1"/>
      <protection locked="0"/>
    </xf>
    <xf numFmtId="0" fontId="1" fillId="0" borderId="15" xfId="0" applyFont="1" applyBorder="1" applyAlignment="1" applyProtection="1">
      <alignment horizontal="center" vertical="center"/>
      <protection locked="0"/>
    </xf>
    <xf numFmtId="0" fontId="28" fillId="0" borderId="35"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164" fontId="2" fillId="0" borderId="72" xfId="1" applyNumberFormat="1" applyFont="1" applyBorder="1" applyAlignment="1">
      <alignment horizontal="center" vertical="center"/>
    </xf>
    <xf numFmtId="164" fontId="3" fillId="0" borderId="1" xfId="1" applyNumberFormat="1" applyFont="1" applyBorder="1" applyAlignment="1">
      <alignment horizontal="center" vertical="center"/>
    </xf>
    <xf numFmtId="164" fontId="3" fillId="0" borderId="2" xfId="1" applyNumberFormat="1" applyFont="1" applyBorder="1" applyAlignment="1">
      <alignment horizontal="center" vertical="center"/>
    </xf>
    <xf numFmtId="164" fontId="3" fillId="0" borderId="3" xfId="1" applyNumberFormat="1" applyFont="1" applyBorder="1" applyAlignment="1">
      <alignment horizontal="center" vertical="center"/>
    </xf>
    <xf numFmtId="0" fontId="28" fillId="0" borderId="30" xfId="0" applyFont="1" applyBorder="1" applyAlignment="1" applyProtection="1">
      <alignment vertical="center" wrapText="1"/>
      <protection locked="0"/>
    </xf>
    <xf numFmtId="0" fontId="1" fillId="0" borderId="7" xfId="0" applyFont="1" applyBorder="1" applyAlignment="1" applyProtection="1">
      <alignment horizontal="center" vertical="center"/>
      <protection locked="0"/>
    </xf>
    <xf numFmtId="0" fontId="1" fillId="0" borderId="0" xfId="2"/>
    <xf numFmtId="0" fontId="9" fillId="0" borderId="0" xfId="2" applyFont="1" applyAlignment="1">
      <alignment horizontal="center"/>
    </xf>
    <xf numFmtId="0" fontId="1" fillId="0" borderId="0" xfId="2" applyFont="1" applyBorder="1"/>
    <xf numFmtId="0" fontId="1" fillId="6" borderId="10" xfId="2" applyFont="1" applyFill="1" applyBorder="1" applyAlignment="1">
      <alignment vertical="center" wrapText="1"/>
    </xf>
    <xf numFmtId="0" fontId="1" fillId="0" borderId="0" xfId="2" applyFont="1" applyBorder="1" applyAlignment="1">
      <alignment vertical="center"/>
    </xf>
    <xf numFmtId="0" fontId="1" fillId="6" borderId="13" xfId="2" applyFont="1" applyFill="1" applyBorder="1" applyAlignment="1">
      <alignment vertical="center" wrapText="1"/>
    </xf>
    <xf numFmtId="0" fontId="1" fillId="0" borderId="0" xfId="2" applyFont="1" applyAlignment="1">
      <alignment vertical="center"/>
    </xf>
    <xf numFmtId="0" fontId="7" fillId="0" borderId="0" xfId="2" applyFont="1" applyBorder="1" applyAlignment="1">
      <alignment vertical="top" wrapText="1"/>
    </xf>
    <xf numFmtId="0" fontId="1" fillId="2" borderId="1" xfId="2" applyFill="1" applyBorder="1" applyAlignment="1">
      <alignment horizontal="center" vertical="center" wrapText="1"/>
    </xf>
    <xf numFmtId="0" fontId="1" fillId="2" borderId="2" xfId="2" applyFill="1" applyBorder="1" applyAlignment="1">
      <alignment horizontal="center" vertical="center" wrapText="1"/>
    </xf>
    <xf numFmtId="0" fontId="1" fillId="2" borderId="3" xfId="2" applyFill="1" applyBorder="1" applyAlignment="1">
      <alignment horizontal="center" vertical="center" wrapText="1"/>
    </xf>
    <xf numFmtId="0" fontId="25" fillId="0" borderId="30" xfId="2" applyFont="1" applyBorder="1" applyAlignment="1" applyProtection="1">
      <alignment vertical="center" wrapText="1"/>
      <protection locked="0"/>
    </xf>
    <xf numFmtId="0" fontId="2" fillId="0" borderId="31"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30" xfId="2" applyFont="1" applyBorder="1" applyAlignment="1" applyProtection="1">
      <alignment vertical="center" wrapText="1"/>
      <protection locked="0"/>
    </xf>
    <xf numFmtId="0" fontId="1" fillId="0" borderId="7" xfId="2" applyBorder="1" applyAlignment="1" applyProtection="1">
      <alignment horizontal="center" vertical="center"/>
      <protection locked="0"/>
    </xf>
    <xf numFmtId="0" fontId="1" fillId="0" borderId="8" xfId="2" applyFont="1" applyBorder="1" applyAlignment="1" applyProtection="1">
      <alignment horizontal="center" vertical="center"/>
      <protection locked="0"/>
    </xf>
    <xf numFmtId="0" fontId="1" fillId="0" borderId="9" xfId="2" applyBorder="1" applyAlignment="1" applyProtection="1">
      <alignment horizontal="center" vertical="center"/>
      <protection locked="0"/>
    </xf>
    <xf numFmtId="0" fontId="1" fillId="0" borderId="31" xfId="2" applyBorder="1" applyAlignment="1" applyProtection="1">
      <alignment horizontal="center" vertical="center"/>
      <protection locked="0"/>
    </xf>
    <xf numFmtId="0" fontId="1" fillId="0" borderId="4" xfId="2" applyBorder="1" applyAlignment="1" applyProtection="1">
      <alignment horizontal="center" vertical="center"/>
      <protection locked="0"/>
    </xf>
    <xf numFmtId="0" fontId="28" fillId="0" borderId="40" xfId="2" applyFont="1" applyBorder="1" applyAlignment="1" applyProtection="1">
      <alignment horizontal="left" vertical="center" wrapText="1"/>
      <protection locked="0"/>
    </xf>
    <xf numFmtId="0" fontId="25" fillId="0" borderId="32" xfId="2" applyFont="1" applyBorder="1" applyAlignment="1" applyProtection="1">
      <alignment vertical="center" wrapText="1"/>
      <protection locked="0"/>
    </xf>
    <xf numFmtId="0" fontId="2"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32" xfId="2" applyFont="1" applyBorder="1" applyAlignment="1" applyProtection="1">
      <alignment vertical="center" wrapText="1"/>
      <protection locked="0"/>
    </xf>
    <xf numFmtId="0" fontId="1" fillId="0" borderId="10" xfId="2" applyFont="1" applyBorder="1" applyAlignment="1" applyProtection="1">
      <alignment horizontal="center" vertical="center"/>
      <protection locked="0"/>
    </xf>
    <xf numFmtId="0" fontId="1" fillId="0" borderId="11" xfId="2" applyBorder="1" applyAlignment="1" applyProtection="1">
      <alignment horizontal="center" vertical="center"/>
      <protection locked="0"/>
    </xf>
    <xf numFmtId="0" fontId="1" fillId="0" borderId="12" xfId="2" applyBorder="1" applyAlignment="1" applyProtection="1">
      <alignment horizontal="center" vertical="center"/>
      <protection locked="0"/>
    </xf>
    <xf numFmtId="0" fontId="1" fillId="0" borderId="29" xfId="2" applyBorder="1" applyAlignment="1" applyProtection="1">
      <alignment horizontal="center" vertical="center"/>
      <protection locked="0"/>
    </xf>
    <xf numFmtId="0" fontId="1" fillId="0" borderId="5" xfId="2" applyBorder="1" applyAlignment="1" applyProtection="1">
      <alignment horizontal="center" vertical="center"/>
      <protection locked="0"/>
    </xf>
    <xf numFmtId="0" fontId="28" fillId="0" borderId="41" xfId="2" applyFont="1" applyBorder="1" applyAlignment="1" applyProtection="1">
      <alignment horizontal="left" vertical="center" wrapText="1"/>
      <protection locked="0"/>
    </xf>
    <xf numFmtId="0" fontId="1" fillId="0" borderId="10" xfId="2" applyBorder="1" applyAlignment="1" applyProtection="1">
      <alignment horizontal="center" vertical="center"/>
      <protection locked="0"/>
    </xf>
    <xf numFmtId="0" fontId="1" fillId="0" borderId="11" xfId="2" applyFont="1" applyBorder="1" applyAlignment="1" applyProtection="1">
      <alignment horizontal="center" vertical="center"/>
      <protection locked="0"/>
    </xf>
    <xf numFmtId="0" fontId="1" fillId="0" borderId="12" xfId="2" applyFont="1" applyBorder="1" applyAlignment="1" applyProtection="1">
      <alignment horizontal="center" vertical="center"/>
      <protection locked="0"/>
    </xf>
    <xf numFmtId="0" fontId="25" fillId="0" borderId="33" xfId="2" applyFont="1" applyBorder="1" applyAlignment="1" applyProtection="1">
      <alignment vertical="center" wrapText="1"/>
      <protection locked="0"/>
    </xf>
    <xf numFmtId="0" fontId="2"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33" xfId="2" applyFont="1" applyBorder="1" applyAlignment="1" applyProtection="1">
      <alignment vertical="center" wrapText="1"/>
      <protection locked="0"/>
    </xf>
    <xf numFmtId="0" fontId="28" fillId="0" borderId="42" xfId="2" applyFont="1" applyBorder="1" applyAlignment="1" applyProtection="1">
      <alignment horizontal="left" vertical="center" wrapText="1"/>
      <protection locked="0"/>
    </xf>
    <xf numFmtId="0" fontId="25" fillId="0" borderId="35" xfId="2" applyFont="1" applyBorder="1" applyAlignment="1" applyProtection="1">
      <alignment vertical="center" wrapText="1"/>
      <protection locked="0"/>
    </xf>
    <xf numFmtId="0" fontId="2"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5" xfId="2" applyFont="1" applyBorder="1" applyAlignment="1" applyProtection="1">
      <alignment vertical="center" wrapText="1"/>
      <protection locked="0"/>
    </xf>
    <xf numFmtId="0" fontId="1" fillId="0" borderId="13" xfId="2" applyBorder="1" applyAlignment="1" applyProtection="1">
      <alignment horizontal="center" vertical="center"/>
      <protection locked="0"/>
    </xf>
    <xf numFmtId="0" fontId="1" fillId="0" borderId="14" xfId="2" applyBorder="1" applyAlignment="1" applyProtection="1">
      <alignment horizontal="center" vertical="center"/>
      <protection locked="0"/>
    </xf>
    <xf numFmtId="0" fontId="1" fillId="0" borderId="15" xfId="2" applyBorder="1" applyAlignment="1" applyProtection="1">
      <alignment horizontal="center" vertical="center"/>
      <protection locked="0"/>
    </xf>
    <xf numFmtId="0" fontId="1" fillId="0" borderId="36" xfId="2" applyBorder="1" applyAlignment="1" applyProtection="1">
      <alignment horizontal="center" vertical="center"/>
      <protection locked="0"/>
    </xf>
    <xf numFmtId="0" fontId="1" fillId="0" borderId="6" xfId="2" applyBorder="1" applyAlignment="1" applyProtection="1">
      <alignment horizontal="center" vertical="center"/>
      <protection locked="0"/>
    </xf>
    <xf numFmtId="0" fontId="28" fillId="0" borderId="43" xfId="2" applyFont="1" applyBorder="1" applyAlignment="1" applyProtection="1">
      <alignment horizontal="left" vertical="center" wrapText="1"/>
      <protection locked="0"/>
    </xf>
    <xf numFmtId="0" fontId="4" fillId="0" borderId="0" xfId="2" applyFont="1" applyAlignment="1">
      <alignment horizontal="right"/>
    </xf>
    <xf numFmtId="0" fontId="4" fillId="0" borderId="0" xfId="2" applyFont="1"/>
    <xf numFmtId="0" fontId="28" fillId="0" borderId="17" xfId="2" applyFont="1" applyBorder="1"/>
    <xf numFmtId="166" fontId="1" fillId="0" borderId="0" xfId="2" applyNumberFormat="1"/>
    <xf numFmtId="165" fontId="32" fillId="0" borderId="17" xfId="2" applyNumberFormat="1" applyFont="1" applyBorder="1" applyAlignment="1">
      <alignment horizontal="center" vertical="center"/>
    </xf>
    <xf numFmtId="0" fontId="6" fillId="0" borderId="16" xfId="2" applyFont="1" applyBorder="1" applyAlignment="1">
      <alignment vertical="center" wrapText="1"/>
    </xf>
    <xf numFmtId="0" fontId="6" fillId="0" borderId="0" xfId="2" applyFont="1" applyBorder="1" applyAlignment="1">
      <alignment vertical="center" wrapText="1"/>
    </xf>
    <xf numFmtId="0" fontId="1" fillId="0" borderId="17" xfId="2" applyBorder="1"/>
    <xf numFmtId="0" fontId="1" fillId="11" borderId="39" xfId="2" applyFill="1" applyBorder="1"/>
    <xf numFmtId="0" fontId="15" fillId="0" borderId="0" xfId="2" applyFont="1" applyBorder="1" applyAlignment="1" applyProtection="1">
      <alignment vertical="top" wrapText="1"/>
      <protection locked="0"/>
    </xf>
    <xf numFmtId="0" fontId="1" fillId="0" borderId="0" xfId="2" applyProtection="1">
      <protection locked="0"/>
    </xf>
    <xf numFmtId="0" fontId="6" fillId="0" borderId="0" xfId="2" applyFont="1" applyBorder="1" applyAlignment="1" applyProtection="1">
      <alignment vertical="top" wrapText="1"/>
      <protection locked="0"/>
    </xf>
    <xf numFmtId="0" fontId="1" fillId="0" borderId="0" xfId="2" applyBorder="1" applyProtection="1">
      <protection locked="0"/>
    </xf>
    <xf numFmtId="0" fontId="3" fillId="0" borderId="0" xfId="2" applyFont="1" applyProtection="1">
      <protection locked="0"/>
    </xf>
    <xf numFmtId="0" fontId="5" fillId="0" borderId="70" xfId="0" applyFont="1" applyBorder="1" applyAlignment="1" applyProtection="1">
      <alignment vertical="center" wrapText="1"/>
      <protection locked="0"/>
    </xf>
    <xf numFmtId="0" fontId="28" fillId="0" borderId="70" xfId="0" applyFont="1" applyBorder="1" applyAlignment="1" applyProtection="1">
      <alignment vertical="center" wrapText="1"/>
      <protection locked="0"/>
    </xf>
    <xf numFmtId="0" fontId="0" fillId="0" borderId="73"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164" fontId="2" fillId="0" borderId="75" xfId="1" applyNumberFormat="1" applyFont="1" applyBorder="1" applyAlignment="1">
      <alignment horizontal="center" vertical="center"/>
    </xf>
    <xf numFmtId="164" fontId="3" fillId="0" borderId="73" xfId="1" applyNumberFormat="1" applyFont="1" applyBorder="1" applyAlignment="1">
      <alignment horizontal="center" vertical="center"/>
    </xf>
    <xf numFmtId="164" fontId="3" fillId="0" borderId="68" xfId="1" applyNumberFormat="1" applyFont="1" applyBorder="1" applyAlignment="1">
      <alignment horizontal="center" vertical="center"/>
    </xf>
    <xf numFmtId="164" fontId="3" fillId="0" borderId="74" xfId="1" applyNumberFormat="1" applyFont="1" applyBorder="1" applyAlignment="1">
      <alignment horizontal="center" vertical="center"/>
    </xf>
    <xf numFmtId="0" fontId="28" fillId="0" borderId="76" xfId="0" applyFont="1" applyBorder="1" applyAlignment="1" applyProtection="1">
      <alignment horizontal="left" vertical="center" wrapText="1"/>
      <protection locked="0"/>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2" fillId="0" borderId="49" xfId="0" applyFont="1" applyBorder="1" applyAlignment="1" applyProtection="1">
      <alignment horizontal="center" vertical="center"/>
      <protection locked="0"/>
    </xf>
    <xf numFmtId="0" fontId="25" fillId="0" borderId="48" xfId="0" applyFont="1" applyBorder="1" applyAlignment="1" applyProtection="1">
      <alignment vertical="center" wrapText="1"/>
      <protection locked="0"/>
    </xf>
    <xf numFmtId="0" fontId="3" fillId="0" borderId="48" xfId="0" applyFont="1" applyBorder="1" applyAlignment="1" applyProtection="1">
      <alignment horizontal="center" vertical="center"/>
      <protection locked="0"/>
    </xf>
    <xf numFmtId="0" fontId="28" fillId="0" borderId="48" xfId="0" applyFont="1" applyBorder="1" applyAlignment="1" applyProtection="1">
      <alignment vertical="center" wrapTex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64" fontId="2" fillId="0" borderId="37" xfId="1" applyNumberFormat="1" applyFont="1" applyBorder="1" applyAlignment="1">
      <alignment horizontal="center" vertical="center"/>
    </xf>
    <xf numFmtId="164" fontId="3" fillId="0" borderId="77" xfId="1" applyNumberFormat="1" applyFont="1" applyBorder="1" applyAlignment="1">
      <alignment horizontal="center" vertical="center"/>
    </xf>
    <xf numFmtId="164" fontId="3" fillId="0" borderId="78" xfId="1" applyNumberFormat="1" applyFont="1" applyBorder="1" applyAlignment="1">
      <alignment horizontal="center" vertical="center"/>
    </xf>
    <xf numFmtId="164" fontId="3" fillId="0" borderId="79" xfId="1" applyNumberFormat="1" applyFont="1" applyBorder="1" applyAlignment="1">
      <alignment horizontal="center" vertical="center"/>
    </xf>
    <xf numFmtId="0" fontId="28" fillId="0" borderId="39" xfId="0" applyFont="1" applyBorder="1" applyAlignment="1" applyProtection="1">
      <alignment horizontal="left" vertical="center" wrapText="1"/>
      <protection locked="0"/>
    </xf>
    <xf numFmtId="0" fontId="28" fillId="0" borderId="69" xfId="0" applyFont="1" applyBorder="1" applyAlignment="1" applyProtection="1">
      <alignment vertical="center" wrapText="1"/>
      <protection locked="0"/>
    </xf>
    <xf numFmtId="0" fontId="3" fillId="0" borderId="69" xfId="0" applyFont="1" applyBorder="1" applyAlignment="1" applyProtection="1">
      <alignment horizontal="center" vertical="center"/>
      <protection locked="0"/>
    </xf>
    <xf numFmtId="0" fontId="25" fillId="0" borderId="70" xfId="0" applyFont="1" applyBorder="1" applyAlignment="1" applyProtection="1">
      <alignment horizontal="left" vertical="center" wrapText="1"/>
      <protection locked="0"/>
    </xf>
    <xf numFmtId="0" fontId="3" fillId="0" borderId="33"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16" fillId="0" borderId="45" xfId="2" applyFont="1" applyBorder="1" applyAlignment="1">
      <alignment vertical="top" wrapText="1"/>
    </xf>
    <xf numFmtId="0" fontId="16" fillId="0" borderId="46" xfId="2" applyFont="1" applyBorder="1" applyAlignment="1">
      <alignment vertical="top" wrapText="1"/>
    </xf>
    <xf numFmtId="0" fontId="6" fillId="7" borderId="16" xfId="2" applyFont="1" applyFill="1" applyBorder="1" applyAlignment="1">
      <alignment vertical="center" wrapText="1"/>
    </xf>
    <xf numFmtId="0" fontId="6" fillId="7" borderId="0" xfId="2" applyFont="1" applyFill="1" applyBorder="1" applyAlignment="1">
      <alignment vertical="center" wrapText="1"/>
    </xf>
    <xf numFmtId="0" fontId="6" fillId="7" borderId="37" xfId="2" applyFont="1" applyFill="1" applyBorder="1" applyAlignment="1">
      <alignment vertical="center" wrapText="1"/>
    </xf>
    <xf numFmtId="0" fontId="6" fillId="7" borderId="49" xfId="2" applyFont="1" applyFill="1" applyBorder="1" applyAlignment="1">
      <alignment vertical="center" wrapText="1"/>
    </xf>
    <xf numFmtId="0" fontId="6" fillId="0" borderId="0" xfId="2" applyFont="1" applyBorder="1" applyAlignment="1" applyProtection="1">
      <alignment vertical="top" wrapText="1"/>
      <protection locked="0"/>
    </xf>
    <xf numFmtId="0" fontId="25" fillId="2" borderId="31" xfId="2" applyFont="1" applyFill="1" applyBorder="1" applyAlignment="1">
      <alignment horizontal="center" vertical="center" wrapText="1"/>
    </xf>
    <xf numFmtId="0" fontId="25" fillId="2" borderId="34" xfId="2" applyFont="1" applyFill="1" applyBorder="1" applyAlignment="1">
      <alignment horizontal="center" vertical="center" wrapText="1"/>
    </xf>
    <xf numFmtId="0" fontId="25" fillId="2" borderId="30" xfId="2" applyFont="1" applyFill="1" applyBorder="1" applyAlignment="1">
      <alignment horizontal="center" vertical="center" wrapText="1"/>
    </xf>
    <xf numFmtId="0" fontId="25" fillId="2" borderId="33"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40" xfId="2" applyFont="1" applyFill="1" applyBorder="1" applyAlignment="1">
      <alignment horizontal="center" vertical="center" wrapText="1"/>
    </xf>
    <xf numFmtId="0" fontId="25" fillId="2" borderId="42" xfId="2" applyFont="1" applyFill="1" applyBorder="1" applyAlignment="1">
      <alignment horizontal="center" vertical="center" wrapText="1"/>
    </xf>
    <xf numFmtId="0" fontId="5" fillId="0" borderId="0" xfId="2" applyFont="1" applyAlignment="1">
      <alignment horizontal="left" wrapText="1"/>
    </xf>
    <xf numFmtId="0" fontId="5" fillId="0" borderId="49" xfId="2" applyFont="1" applyBorder="1" applyAlignment="1">
      <alignment horizontal="left" wrapText="1"/>
    </xf>
    <xf numFmtId="0" fontId="1" fillId="0" borderId="11" xfId="2" applyFont="1" applyBorder="1" applyAlignment="1" applyProtection="1">
      <alignment vertical="center" wrapText="1"/>
      <protection locked="0"/>
    </xf>
    <xf numFmtId="0" fontId="1" fillId="0" borderId="12" xfId="2" applyFont="1" applyBorder="1" applyAlignment="1" applyProtection="1">
      <alignment vertical="center" wrapText="1"/>
      <protection locked="0"/>
    </xf>
    <xf numFmtId="0" fontId="1" fillId="6" borderId="6" xfId="2" applyFont="1" applyFill="1" applyBorder="1" applyAlignment="1">
      <alignment vertical="center" wrapText="1"/>
    </xf>
    <xf numFmtId="0" fontId="1" fillId="6" borderId="36" xfId="2" applyFont="1" applyFill="1" applyBorder="1" applyAlignment="1">
      <alignment vertical="center" wrapText="1"/>
    </xf>
    <xf numFmtId="0" fontId="1" fillId="6" borderId="52" xfId="2" applyFont="1" applyFill="1" applyBorder="1" applyAlignment="1">
      <alignment vertical="center" wrapText="1"/>
    </xf>
    <xf numFmtId="0" fontId="1" fillId="0" borderId="50" xfId="2" applyFont="1" applyBorder="1" applyAlignment="1" applyProtection="1">
      <alignment vertical="center"/>
      <protection locked="0"/>
    </xf>
    <xf numFmtId="0" fontId="1" fillId="0" borderId="36" xfId="2" applyFont="1" applyBorder="1" applyAlignment="1" applyProtection="1">
      <alignment vertical="center"/>
      <protection locked="0"/>
    </xf>
    <xf numFmtId="0" fontId="1" fillId="0" borderId="43" xfId="2" applyFont="1" applyBorder="1" applyAlignment="1" applyProtection="1">
      <alignment vertical="center"/>
      <protection locked="0"/>
    </xf>
    <xf numFmtId="0" fontId="1" fillId="0" borderId="50" xfId="2" applyFont="1" applyBorder="1" applyAlignment="1" applyProtection="1">
      <alignment horizontal="left" vertical="center" wrapText="1"/>
      <protection locked="0"/>
    </xf>
    <xf numFmtId="0" fontId="1" fillId="0" borderId="36" xfId="2" applyFont="1" applyBorder="1" applyAlignment="1" applyProtection="1">
      <alignment horizontal="left" vertical="center" wrapText="1"/>
      <protection locked="0"/>
    </xf>
    <xf numFmtId="0" fontId="1" fillId="0" borderId="43" xfId="2" applyFont="1" applyBorder="1" applyAlignment="1" applyProtection="1">
      <alignment horizontal="left" vertical="center" wrapText="1"/>
      <protection locked="0"/>
    </xf>
    <xf numFmtId="0" fontId="12" fillId="0" borderId="0" xfId="2" applyFont="1" applyAlignment="1">
      <alignment horizontal="left" vertical="center"/>
    </xf>
    <xf numFmtId="0" fontId="25" fillId="2" borderId="47" xfId="2" applyFont="1" applyFill="1" applyBorder="1" applyAlignment="1">
      <alignment horizontal="center" vertical="center" wrapText="1"/>
    </xf>
    <xf numFmtId="0" fontId="25" fillId="2" borderId="48" xfId="2" applyFont="1" applyFill="1" applyBorder="1" applyAlignment="1">
      <alignment horizontal="center" vertical="center" wrapText="1"/>
    </xf>
    <xf numFmtId="0" fontId="2" fillId="0" borderId="0" xfId="2" applyFont="1" applyAlignment="1">
      <alignment vertical="top" wrapText="1"/>
    </xf>
    <xf numFmtId="0" fontId="1" fillId="6" borderId="5" xfId="2" applyFont="1" applyFill="1" applyBorder="1" applyAlignment="1">
      <alignment vertical="center" wrapText="1"/>
    </xf>
    <xf numFmtId="0" fontId="1" fillId="6" borderId="29" xfId="2" applyFont="1" applyFill="1" applyBorder="1" applyAlignment="1">
      <alignment vertical="center" wrapText="1"/>
    </xf>
    <xf numFmtId="0" fontId="1" fillId="6" borderId="51" xfId="2" applyFont="1" applyFill="1" applyBorder="1" applyAlignment="1">
      <alignment vertical="center" wrapText="1"/>
    </xf>
    <xf numFmtId="0" fontId="1" fillId="0" borderId="44" xfId="2" applyFont="1" applyBorder="1" applyAlignment="1" applyProtection="1">
      <alignment vertical="center"/>
      <protection locked="0"/>
    </xf>
    <xf numFmtId="0" fontId="1" fillId="0" borderId="29" xfId="2" applyFont="1" applyBorder="1" applyAlignment="1" applyProtection="1">
      <alignment vertical="center"/>
      <protection locked="0"/>
    </xf>
    <xf numFmtId="0" fontId="1" fillId="0" borderId="41" xfId="2" applyFont="1" applyBorder="1" applyAlignment="1" applyProtection="1">
      <alignment vertical="center"/>
      <protection locked="0"/>
    </xf>
    <xf numFmtId="0" fontId="8" fillId="0" borderId="0" xfId="2" applyFont="1" applyAlignment="1">
      <alignment horizontal="center"/>
    </xf>
    <xf numFmtId="0" fontId="9" fillId="0" borderId="0" xfId="2" applyFont="1" applyAlignment="1">
      <alignment horizontal="center"/>
    </xf>
    <xf numFmtId="0" fontId="10" fillId="6" borderId="7" xfId="2" applyFont="1" applyFill="1" applyBorder="1" applyAlignment="1">
      <alignment vertical="top" wrapText="1"/>
    </xf>
    <xf numFmtId="0" fontId="10" fillId="6" borderId="8" xfId="2" applyFont="1" applyFill="1" applyBorder="1" applyAlignment="1">
      <alignment vertical="top" wrapText="1"/>
    </xf>
    <xf numFmtId="0" fontId="10" fillId="6" borderId="9" xfId="2" applyFont="1" applyFill="1" applyBorder="1" applyAlignment="1">
      <alignment vertical="top" wrapText="1"/>
    </xf>
    <xf numFmtId="0" fontId="9" fillId="6" borderId="7" xfId="2" applyFont="1" applyFill="1" applyBorder="1" applyAlignment="1">
      <alignment vertical="top" wrapText="1"/>
    </xf>
    <xf numFmtId="0" fontId="9" fillId="6" borderId="8" xfId="2" applyFont="1" applyFill="1" applyBorder="1" applyAlignment="1">
      <alignment vertical="top" wrapText="1"/>
    </xf>
    <xf numFmtId="0" fontId="9" fillId="6" borderId="9" xfId="2" applyFont="1" applyFill="1" applyBorder="1" applyAlignment="1">
      <alignment vertical="top" wrapText="1"/>
    </xf>
    <xf numFmtId="0" fontId="6" fillId="7" borderId="16" xfId="0" applyFont="1" applyFill="1" applyBorder="1" applyAlignment="1">
      <alignment vertical="center" wrapText="1"/>
    </xf>
    <xf numFmtId="0" fontId="6" fillId="7" borderId="0" xfId="0" applyFont="1" applyFill="1" applyBorder="1" applyAlignment="1">
      <alignment vertical="center" wrapText="1"/>
    </xf>
    <xf numFmtId="0" fontId="6" fillId="7" borderId="37" xfId="0" applyFont="1" applyFill="1" applyBorder="1" applyAlignment="1">
      <alignment vertical="center" wrapText="1"/>
    </xf>
    <xf numFmtId="0" fontId="6" fillId="7" borderId="49" xfId="0" applyFont="1" applyFill="1" applyBorder="1" applyAlignment="1">
      <alignment vertical="center" wrapText="1"/>
    </xf>
    <xf numFmtId="0" fontId="6" fillId="0" borderId="0" xfId="0" applyFont="1" applyBorder="1" applyAlignment="1" applyProtection="1">
      <alignment vertical="top" wrapText="1"/>
      <protection locked="0"/>
    </xf>
    <xf numFmtId="0" fontId="2" fillId="0" borderId="33"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16" fillId="0" borderId="45" xfId="0" applyFont="1" applyBorder="1" applyAlignment="1">
      <alignment vertical="top" wrapText="1"/>
    </xf>
    <xf numFmtId="0" fontId="16" fillId="0" borderId="46" xfId="0" applyFont="1" applyBorder="1" applyAlignment="1">
      <alignment vertical="top" wrapText="1"/>
    </xf>
    <xf numFmtId="0" fontId="25" fillId="2" borderId="31"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11" fillId="0" borderId="1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6" borderId="6" xfId="0" applyFont="1" applyFill="1" applyBorder="1" applyAlignment="1">
      <alignment vertical="center" wrapText="1"/>
    </xf>
    <xf numFmtId="0" fontId="11" fillId="6" borderId="36" xfId="0" applyFont="1" applyFill="1" applyBorder="1" applyAlignment="1">
      <alignment vertical="center" wrapText="1"/>
    </xf>
    <xf numFmtId="0" fontId="11" fillId="6" borderId="52" xfId="0" applyFont="1" applyFill="1" applyBorder="1" applyAlignment="1">
      <alignment vertical="center" wrapText="1"/>
    </xf>
    <xf numFmtId="0" fontId="11" fillId="0" borderId="50" xfId="0" applyFont="1" applyBorder="1" applyAlignment="1" applyProtection="1">
      <alignment vertical="center"/>
      <protection locked="0"/>
    </xf>
    <xf numFmtId="0" fontId="11" fillId="0" borderId="36" xfId="0" applyFont="1" applyBorder="1" applyAlignment="1" applyProtection="1">
      <alignment vertical="center"/>
      <protection locked="0"/>
    </xf>
    <xf numFmtId="0" fontId="11" fillId="0" borderId="43" xfId="0" applyFont="1" applyBorder="1" applyAlignment="1" applyProtection="1">
      <alignment vertical="center"/>
      <protection locked="0"/>
    </xf>
    <xf numFmtId="0" fontId="11" fillId="0" borderId="50"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0" fontId="12" fillId="0" borderId="0" xfId="0" applyFont="1" applyAlignment="1">
      <alignment horizontal="left" vertical="center"/>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 fillId="0" borderId="0" xfId="0" applyFont="1" applyAlignment="1">
      <alignment vertical="top" wrapText="1"/>
    </xf>
    <xf numFmtId="0" fontId="11" fillId="6" borderId="5" xfId="0" applyFont="1" applyFill="1" applyBorder="1" applyAlignment="1">
      <alignment vertical="center" wrapText="1"/>
    </xf>
    <xf numFmtId="0" fontId="11" fillId="6" borderId="29" xfId="0" applyFont="1" applyFill="1" applyBorder="1" applyAlignment="1">
      <alignment vertical="center" wrapText="1"/>
    </xf>
    <xf numFmtId="0" fontId="11" fillId="6" borderId="51" xfId="0" applyFont="1" applyFill="1" applyBorder="1" applyAlignment="1">
      <alignment vertical="center" wrapText="1"/>
    </xf>
    <xf numFmtId="0" fontId="11" fillId="0" borderId="44"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41" xfId="0" applyFont="1" applyBorder="1" applyAlignment="1" applyProtection="1">
      <alignment vertical="center"/>
      <protection locked="0"/>
    </xf>
    <xf numFmtId="0" fontId="8" fillId="0" borderId="0" xfId="0" applyFont="1" applyAlignment="1">
      <alignment horizontal="center"/>
    </xf>
    <xf numFmtId="0" fontId="9" fillId="0" borderId="0" xfId="0" applyFont="1" applyAlignment="1">
      <alignment horizontal="center"/>
    </xf>
    <xf numFmtId="0" fontId="10" fillId="6" borderId="7" xfId="0" applyFont="1" applyFill="1" applyBorder="1" applyAlignment="1">
      <alignment vertical="top" wrapText="1"/>
    </xf>
    <xf numFmtId="0" fontId="10" fillId="6" borderId="8" xfId="0" applyFont="1" applyFill="1" applyBorder="1" applyAlignment="1">
      <alignment vertical="top" wrapText="1"/>
    </xf>
    <xf numFmtId="0" fontId="10" fillId="6" borderId="9" xfId="0" applyFont="1" applyFill="1" applyBorder="1" applyAlignment="1">
      <alignment vertical="top" wrapText="1"/>
    </xf>
    <xf numFmtId="0" fontId="9" fillId="6" borderId="7" xfId="0" applyFont="1" applyFill="1" applyBorder="1" applyAlignment="1">
      <alignment vertical="top" wrapText="1"/>
    </xf>
    <xf numFmtId="0" fontId="9" fillId="6" borderId="8" xfId="0" applyFont="1" applyFill="1" applyBorder="1" applyAlignment="1">
      <alignment vertical="top" wrapText="1"/>
    </xf>
    <xf numFmtId="0" fontId="9" fillId="6" borderId="9" xfId="0" applyFont="1" applyFill="1" applyBorder="1" applyAlignment="1">
      <alignment vertical="top" wrapText="1"/>
    </xf>
    <xf numFmtId="0" fontId="5" fillId="0" borderId="0" xfId="0" applyFont="1" applyAlignment="1">
      <alignment horizontal="left" wrapText="1"/>
    </xf>
    <xf numFmtId="0" fontId="5" fillId="0" borderId="49" xfId="0" applyFont="1" applyBorder="1" applyAlignment="1">
      <alignment horizontal="left" wrapText="1"/>
    </xf>
    <xf numFmtId="0" fontId="2" fillId="0" borderId="69" xfId="0" applyFont="1" applyBorder="1" applyAlignment="1" applyProtection="1">
      <alignment horizontal="center" vertical="center"/>
      <protection locked="0"/>
    </xf>
    <xf numFmtId="0" fontId="25" fillId="0" borderId="47" xfId="0" applyFont="1" applyBorder="1" applyAlignment="1" applyProtection="1">
      <alignment horizontal="left" vertical="center" wrapText="1"/>
      <protection locked="0"/>
    </xf>
    <xf numFmtId="0" fontId="25" fillId="0" borderId="69" xfId="0" applyFont="1" applyBorder="1" applyAlignment="1" applyProtection="1">
      <alignment horizontal="left" vertical="center" wrapText="1"/>
      <protection locked="0"/>
    </xf>
    <xf numFmtId="0" fontId="25" fillId="0" borderId="48" xfId="0" applyFont="1" applyBorder="1" applyAlignment="1" applyProtection="1">
      <alignment horizontal="left" vertical="center" wrapText="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34" fillId="0" borderId="69"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0" fontId="1" fillId="0" borderId="50" xfId="0" applyFont="1" applyBorder="1" applyAlignment="1" applyProtection="1">
      <alignment vertical="center"/>
      <protection locked="0"/>
    </xf>
    <xf numFmtId="0" fontId="25" fillId="2" borderId="3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 fillId="8" borderId="4" xfId="0" applyFont="1" applyFill="1" applyBorder="1" applyAlignment="1">
      <alignment horizontal="justify" vertical="center" wrapText="1"/>
    </xf>
    <xf numFmtId="0" fontId="2" fillId="8" borderId="31" xfId="0" applyFont="1" applyFill="1" applyBorder="1" applyAlignment="1">
      <alignment horizontal="justify" vertical="center" wrapText="1"/>
    </xf>
    <xf numFmtId="0" fontId="2" fillId="8" borderId="40" xfId="0" applyFont="1" applyFill="1" applyBorder="1" applyAlignment="1">
      <alignment horizontal="justify" vertical="center" wrapText="1"/>
    </xf>
    <xf numFmtId="0" fontId="2" fillId="5" borderId="4" xfId="0" applyFont="1" applyFill="1" applyBorder="1" applyAlignment="1">
      <alignment horizontal="justify" vertical="top" wrapText="1"/>
    </xf>
    <xf numFmtId="0" fontId="2" fillId="5" borderId="31" xfId="0" applyFont="1" applyFill="1" applyBorder="1" applyAlignment="1">
      <alignment horizontal="justify" vertical="top" wrapText="1"/>
    </xf>
    <xf numFmtId="0" fontId="2" fillId="5" borderId="40" xfId="0" applyFont="1" applyFill="1" applyBorder="1" applyAlignment="1">
      <alignment horizontal="justify" vertical="top" wrapText="1"/>
    </xf>
    <xf numFmtId="0" fontId="2" fillId="9" borderId="4" xfId="0" applyFont="1" applyFill="1" applyBorder="1" applyAlignment="1">
      <alignment horizontal="justify" vertical="center" wrapText="1"/>
    </xf>
    <xf numFmtId="0" fontId="2" fillId="9" borderId="31" xfId="0" applyFont="1" applyFill="1" applyBorder="1" applyAlignment="1">
      <alignment horizontal="justify" vertical="center" wrapText="1"/>
    </xf>
    <xf numFmtId="0" fontId="2" fillId="9" borderId="40" xfId="0" applyFont="1" applyFill="1" applyBorder="1" applyAlignment="1">
      <alignment horizontal="justify" vertical="center" wrapText="1"/>
    </xf>
    <xf numFmtId="0" fontId="2" fillId="10" borderId="4" xfId="0" applyFont="1" applyFill="1" applyBorder="1" applyAlignment="1">
      <alignment horizontal="justify" vertical="center" wrapText="1"/>
    </xf>
    <xf numFmtId="0" fontId="2" fillId="10" borderId="31" xfId="0" applyFont="1" applyFill="1" applyBorder="1" applyAlignment="1">
      <alignment horizontal="justify" vertical="center" wrapText="1"/>
    </xf>
    <xf numFmtId="0" fontId="2" fillId="10" borderId="40" xfId="0" applyFont="1" applyFill="1" applyBorder="1" applyAlignment="1">
      <alignment horizontal="justify" vertical="center" wrapText="1"/>
    </xf>
    <xf numFmtId="0" fontId="27" fillId="0" borderId="12" xfId="0" applyFont="1" applyBorder="1" applyAlignment="1">
      <alignment vertical="center" wrapText="1"/>
    </xf>
    <xf numFmtId="3" fontId="27" fillId="0" borderId="11" xfId="0" applyNumberFormat="1" applyFont="1" applyFill="1" applyBorder="1" applyAlignment="1">
      <alignment horizontal="center" vertical="center" wrapText="1"/>
    </xf>
    <xf numFmtId="0" fontId="27" fillId="0" borderId="11" xfId="0" applyFont="1" applyFill="1" applyBorder="1" applyAlignment="1">
      <alignment horizontal="center" vertical="center" wrapText="1"/>
    </xf>
    <xf numFmtId="0" fontId="3" fillId="0" borderId="11" xfId="0" applyFont="1" applyFill="1" applyBorder="1" applyAlignment="1">
      <alignment horizontal="center" vertical="top" wrapText="1"/>
    </xf>
    <xf numFmtId="0" fontId="27" fillId="0" borderId="1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27" fillId="0" borderId="15" xfId="0" applyFont="1" applyBorder="1" applyAlignment="1">
      <alignment vertical="center" wrapText="1"/>
    </xf>
    <xf numFmtId="0" fontId="2" fillId="6" borderId="53"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 fillId="0" borderId="12" xfId="0" applyFont="1" applyBorder="1" applyAlignment="1">
      <alignment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6" borderId="8" xfId="0" applyFont="1" applyFill="1" applyBorder="1" applyAlignment="1">
      <alignment horizontal="center" vertical="top" wrapText="1"/>
    </xf>
    <xf numFmtId="0" fontId="2" fillId="4"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2" fillId="0" borderId="57" xfId="0" applyFont="1" applyBorder="1" applyAlignment="1">
      <alignment horizontal="justify"/>
    </xf>
    <xf numFmtId="0" fontId="11" fillId="3" borderId="58" xfId="0" applyFont="1" applyFill="1" applyBorder="1" applyAlignment="1">
      <alignment horizontal="center" vertical="top" wrapText="1"/>
    </xf>
    <xf numFmtId="0" fontId="11" fillId="3" borderId="59" xfId="0" applyFont="1" applyFill="1" applyBorder="1" applyAlignment="1">
      <alignment horizontal="center" vertical="top" wrapText="1"/>
    </xf>
    <xf numFmtId="0" fontId="11" fillId="3" borderId="60" xfId="0" applyFont="1" applyFill="1" applyBorder="1" applyAlignment="1">
      <alignment horizontal="center" vertical="top" wrapText="1"/>
    </xf>
    <xf numFmtId="3" fontId="11" fillId="4" borderId="58" xfId="0" applyNumberFormat="1" applyFont="1" applyFill="1" applyBorder="1" applyAlignment="1">
      <alignment horizontal="center" vertical="top" wrapText="1"/>
    </xf>
    <xf numFmtId="3" fontId="11" fillId="4" borderId="59" xfId="0" applyNumberFormat="1" applyFont="1" applyFill="1" applyBorder="1" applyAlignment="1">
      <alignment horizontal="center" vertical="top" wrapText="1"/>
    </xf>
    <xf numFmtId="3" fontId="11" fillId="4" borderId="60" xfId="0" applyNumberFormat="1" applyFont="1" applyFill="1" applyBorder="1" applyAlignment="1">
      <alignment horizontal="center" vertical="top" wrapText="1"/>
    </xf>
    <xf numFmtId="3" fontId="11" fillId="5" borderId="61" xfId="0" applyNumberFormat="1" applyFont="1" applyFill="1" applyBorder="1" applyAlignment="1">
      <alignment horizontal="justify" vertical="top" wrapText="1"/>
    </xf>
    <xf numFmtId="3" fontId="11" fillId="5" borderId="62" xfId="0" applyNumberFormat="1" applyFont="1" applyFill="1" applyBorder="1" applyAlignment="1">
      <alignment horizontal="justify" vertical="top" wrapText="1"/>
    </xf>
    <xf numFmtId="3" fontId="11" fillId="5" borderId="63" xfId="0" applyNumberFormat="1" applyFont="1" applyFill="1" applyBorder="1" applyAlignment="1">
      <alignment horizontal="justify" vertical="top" wrapText="1"/>
    </xf>
    <xf numFmtId="0" fontId="11" fillId="4" borderId="58" xfId="0" applyFont="1" applyFill="1" applyBorder="1" applyAlignment="1">
      <alignment horizontal="center" vertical="top" wrapText="1"/>
    </xf>
    <xf numFmtId="0" fontId="11" fillId="4" borderId="60" xfId="0" applyFont="1" applyFill="1" applyBorder="1" applyAlignment="1">
      <alignment horizontal="center" vertical="top" wrapText="1"/>
    </xf>
    <xf numFmtId="0" fontId="11" fillId="5" borderId="61" xfId="0" applyFont="1" applyFill="1" applyBorder="1" applyAlignment="1">
      <alignment horizontal="center" vertical="top" wrapText="1"/>
    </xf>
    <xf numFmtId="0" fontId="11" fillId="5" borderId="63" xfId="0" applyFont="1" applyFill="1" applyBorder="1" applyAlignment="1">
      <alignment horizontal="center" vertical="top" wrapText="1"/>
    </xf>
    <xf numFmtId="0" fontId="2" fillId="3" borderId="64" xfId="0" applyFont="1" applyFill="1" applyBorder="1" applyAlignment="1">
      <alignment horizontal="center" vertical="top" wrapText="1"/>
    </xf>
    <xf numFmtId="0" fontId="2" fillId="3" borderId="65" xfId="0" applyFont="1" applyFill="1" applyBorder="1" applyAlignment="1">
      <alignment horizontal="center" vertical="top" wrapText="1"/>
    </xf>
    <xf numFmtId="0" fontId="11" fillId="4" borderId="59" xfId="0" applyFont="1" applyFill="1" applyBorder="1" applyAlignment="1">
      <alignment horizontal="center" vertical="top" wrapText="1"/>
    </xf>
    <xf numFmtId="0" fontId="11" fillId="5" borderId="62" xfId="0" applyFont="1" applyFill="1" applyBorder="1" applyAlignment="1">
      <alignment horizontal="center" vertical="top" wrapText="1"/>
    </xf>
    <xf numFmtId="0" fontId="16" fillId="0" borderId="0" xfId="0" applyFont="1" applyAlignment="1">
      <alignment horizontal="justify"/>
    </xf>
    <xf numFmtId="0" fontId="20" fillId="0" borderId="29" xfId="0" applyFont="1" applyBorder="1" applyAlignment="1">
      <alignment horizontal="justify"/>
    </xf>
    <xf numFmtId="0" fontId="20" fillId="0" borderId="28" xfId="0" applyFont="1" applyBorder="1" applyAlignment="1">
      <alignment horizontal="justify"/>
    </xf>
    <xf numFmtId="0" fontId="20" fillId="0" borderId="0" xfId="0" applyFont="1" applyAlignment="1">
      <alignment horizontal="justify"/>
    </xf>
    <xf numFmtId="0" fontId="22" fillId="0" borderId="28" xfId="0" applyFont="1" applyBorder="1" applyAlignment="1">
      <alignment horizontal="justify"/>
    </xf>
    <xf numFmtId="0" fontId="22" fillId="0" borderId="0" xfId="0" applyFont="1" applyAlignment="1">
      <alignment horizontal="justify"/>
    </xf>
    <xf numFmtId="0" fontId="18" fillId="0" borderId="0" xfId="0" applyFont="1" applyAlignment="1">
      <alignment horizontal="justify"/>
    </xf>
    <xf numFmtId="0" fontId="20" fillId="3" borderId="66" xfId="0" applyFont="1" applyFill="1" applyBorder="1" applyAlignment="1">
      <alignment horizontal="center" vertical="top" wrapText="1"/>
    </xf>
    <xf numFmtId="0" fontId="20" fillId="3" borderId="67" xfId="0" applyFont="1" applyFill="1" applyBorder="1" applyAlignment="1">
      <alignment horizontal="center" vertical="top" wrapText="1"/>
    </xf>
    <xf numFmtId="0" fontId="20" fillId="3" borderId="65" xfId="0" applyFont="1" applyFill="1" applyBorder="1" applyAlignment="1">
      <alignment horizontal="center" vertical="top" wrapText="1"/>
    </xf>
    <xf numFmtId="0" fontId="30" fillId="0" borderId="7"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3" xfId="0" applyFont="1" applyBorder="1" applyAlignment="1">
      <alignment horizontal="center" vertical="center" wrapText="1"/>
    </xf>
    <xf numFmtId="0" fontId="25" fillId="12" borderId="33" xfId="0" applyFont="1" applyFill="1" applyBorder="1" applyAlignment="1" applyProtection="1">
      <alignment horizontal="left" vertical="center" wrapText="1"/>
      <protection locked="0"/>
    </xf>
    <xf numFmtId="0" fontId="25" fillId="0" borderId="33" xfId="0" applyFont="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34" fillId="0" borderId="70" xfId="0" applyFont="1" applyBorder="1" applyAlignment="1" applyProtection="1">
      <alignment vertical="center" wrapText="1"/>
      <protection locked="0"/>
    </xf>
    <xf numFmtId="0" fontId="1" fillId="0" borderId="6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5" fillId="12" borderId="47" xfId="0" applyFont="1" applyFill="1" applyBorder="1" applyAlignment="1" applyProtection="1">
      <alignment horizontal="left" vertical="center" wrapText="1"/>
      <protection locked="0"/>
    </xf>
    <xf numFmtId="0" fontId="3" fillId="0" borderId="47" xfId="0" applyFont="1" applyBorder="1" applyAlignment="1" applyProtection="1">
      <alignment horizontal="center" vertical="center"/>
      <protection locked="0"/>
    </xf>
    <xf numFmtId="0" fontId="34" fillId="0" borderId="47" xfId="0" applyFont="1" applyBorder="1" applyAlignment="1" applyProtection="1">
      <alignment horizontal="left" vertical="center" wrapText="1"/>
      <protection locked="0"/>
    </xf>
    <xf numFmtId="0" fontId="25" fillId="12" borderId="35" xfId="0" applyFont="1" applyFill="1" applyBorder="1" applyAlignment="1" applyProtection="1">
      <alignment horizontal="left" vertical="center" wrapText="1"/>
      <protection locked="0"/>
    </xf>
    <xf numFmtId="0" fontId="2" fillId="0" borderId="35" xfId="0" applyFont="1" applyBorder="1" applyAlignment="1" applyProtection="1">
      <alignment horizontal="center" vertical="center"/>
      <protection locked="0"/>
    </xf>
    <xf numFmtId="0" fontId="34" fillId="0" borderId="35" xfId="0" applyFont="1" applyBorder="1" applyAlignment="1" applyProtection="1">
      <alignment horizontal="left" vertical="center" wrapText="1"/>
      <protection locked="0"/>
    </xf>
    <xf numFmtId="0" fontId="1" fillId="0" borderId="36" xfId="0" applyFont="1" applyBorder="1" applyAlignment="1" applyProtection="1">
      <alignment horizontal="center" vertical="center"/>
      <protection locked="0"/>
    </xf>
    <xf numFmtId="0" fontId="1" fillId="3" borderId="13" xfId="0" applyFont="1" applyFill="1" applyBorder="1" applyAlignment="1">
      <alignment horizontal="justify" vertical="top" wrapText="1"/>
    </xf>
    <xf numFmtId="0" fontId="36" fillId="0" borderId="40" xfId="0" applyFont="1" applyBorder="1" applyAlignment="1" applyProtection="1">
      <alignment horizontal="left" vertical="center" wrapText="1"/>
      <protection locked="0"/>
    </xf>
    <xf numFmtId="0" fontId="36" fillId="0" borderId="43" xfId="0" applyFont="1" applyBorder="1" applyAlignment="1" applyProtection="1">
      <alignment horizontal="left" vertical="center" wrapText="1"/>
      <protection locked="0"/>
    </xf>
    <xf numFmtId="0" fontId="36" fillId="0" borderId="41" xfId="0" applyFont="1" applyBorder="1" applyAlignment="1" applyProtection="1">
      <alignment horizontal="left" vertical="center" wrapText="1"/>
      <protection locked="0"/>
    </xf>
  </cellXfs>
  <cellStyles count="3">
    <cellStyle name="Normální" xfId="0" builtinId="0"/>
    <cellStyle name="Normální 2" xfId="2"/>
    <cellStyle name="Procenta" xfId="1" builtinId="5"/>
  </cellStyles>
  <dxfs count="101">
    <dxf>
      <fill>
        <patternFill>
          <bgColor indexed="53"/>
        </patternFill>
      </fill>
    </dxf>
    <dxf>
      <fill>
        <patternFill>
          <bgColor indexed="42"/>
        </patternFill>
      </fill>
    </dxf>
    <dxf>
      <fill>
        <patternFill>
          <bgColor indexed="10"/>
        </patternFill>
      </fill>
    </dxf>
    <dxf>
      <fill>
        <patternFill>
          <bgColor indexed="45"/>
        </patternFill>
      </fill>
    </dxf>
    <dxf>
      <fill>
        <patternFill>
          <bgColor indexed="53"/>
        </patternFill>
      </fill>
    </dxf>
    <dxf>
      <fill>
        <patternFill>
          <bgColor indexed="42"/>
        </patternFill>
      </fill>
    </dxf>
    <dxf>
      <fill>
        <patternFill>
          <bgColor indexed="10"/>
        </patternFill>
      </fill>
    </dxf>
    <dxf>
      <fill>
        <patternFill>
          <bgColor indexed="45"/>
        </patternFill>
      </fill>
    </dxf>
    <dxf>
      <fill>
        <patternFill>
          <bgColor indexed="53"/>
        </patternFill>
      </fill>
    </dxf>
    <dxf>
      <fill>
        <patternFill>
          <bgColor indexed="42"/>
        </patternFill>
      </fill>
    </dxf>
    <dxf>
      <fill>
        <patternFill>
          <bgColor indexed="10"/>
        </patternFill>
      </fill>
    </dxf>
    <dxf>
      <fill>
        <patternFill>
          <bgColor indexed="45"/>
        </patternFill>
      </fill>
    </dxf>
    <dxf>
      <fill>
        <patternFill>
          <bgColor indexed="53"/>
        </patternFill>
      </fill>
    </dxf>
    <dxf>
      <fill>
        <patternFill>
          <bgColor indexed="42"/>
        </patternFill>
      </fill>
    </dxf>
    <dxf>
      <fill>
        <patternFill>
          <bgColor indexed="10"/>
        </patternFill>
      </fill>
    </dxf>
    <dxf>
      <fill>
        <patternFill>
          <bgColor indexed="45"/>
        </patternFill>
      </fill>
    </dxf>
    <dxf>
      <font>
        <condense val="0"/>
        <extend val="0"/>
        <color indexed="17"/>
      </font>
    </dxf>
    <dxf>
      <font>
        <condense val="0"/>
        <extend val="0"/>
        <color indexed="10"/>
      </font>
    </dxf>
    <dxf>
      <fill>
        <patternFill>
          <bgColor indexed="53"/>
        </patternFill>
      </fill>
    </dxf>
    <dxf>
      <fill>
        <patternFill>
          <bgColor indexed="53"/>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53"/>
        </patternFill>
      </fill>
    </dxf>
    <dxf>
      <fill>
        <patternFill>
          <bgColor indexed="53"/>
        </patternFill>
      </fill>
    </dxf>
    <dxf>
      <font>
        <condense val="0"/>
        <extend val="0"/>
        <color indexed="17"/>
      </font>
    </dxf>
    <dxf>
      <font>
        <condense val="0"/>
        <extend val="0"/>
        <color indexed="10"/>
      </font>
    </dxf>
    <dxf>
      <fill>
        <patternFill>
          <bgColor indexed="53"/>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53"/>
        </patternFill>
      </fill>
    </dxf>
    <dxf>
      <fill>
        <patternFill>
          <bgColor indexed="53"/>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53"/>
        </patternFill>
      </fill>
    </dxf>
    <dxf>
      <fill>
        <patternFill>
          <bgColor indexed="53"/>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712304</xdr:colOff>
      <xdr:row>16</xdr:row>
      <xdr:rowOff>74543</xdr:rowOff>
    </xdr:from>
    <xdr:to>
      <xdr:col>5</xdr:col>
      <xdr:colOff>99391</xdr:colOff>
      <xdr:row>16</xdr:row>
      <xdr:rowOff>190500</xdr:rowOff>
    </xdr:to>
    <xdr:cxnSp macro="">
      <xdr:nvCxnSpPr>
        <xdr:cNvPr id="3" name="Přímá spojnice se šipkou 2"/>
        <xdr:cNvCxnSpPr/>
      </xdr:nvCxnSpPr>
      <xdr:spPr>
        <a:xfrm>
          <a:off x="3652630" y="4696239"/>
          <a:ext cx="803413" cy="1159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993912</xdr:colOff>
      <xdr:row>17</xdr:row>
      <xdr:rowOff>231913</xdr:rowOff>
    </xdr:from>
    <xdr:to>
      <xdr:col>6</xdr:col>
      <xdr:colOff>74544</xdr:colOff>
      <xdr:row>17</xdr:row>
      <xdr:rowOff>331304</xdr:rowOff>
    </xdr:to>
    <xdr:cxnSp macro="">
      <xdr:nvCxnSpPr>
        <xdr:cNvPr id="4" name="Přímá spojnice se šipkou 3"/>
        <xdr:cNvCxnSpPr/>
      </xdr:nvCxnSpPr>
      <xdr:spPr>
        <a:xfrm flipV="1">
          <a:off x="3934238" y="5234609"/>
          <a:ext cx="811697" cy="9939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8281</xdr:colOff>
      <xdr:row>20</xdr:row>
      <xdr:rowOff>662608</xdr:rowOff>
    </xdr:from>
    <xdr:to>
      <xdr:col>6</xdr:col>
      <xdr:colOff>149087</xdr:colOff>
      <xdr:row>20</xdr:row>
      <xdr:rowOff>993913</xdr:rowOff>
    </xdr:to>
    <xdr:cxnSp macro="">
      <xdr:nvCxnSpPr>
        <xdr:cNvPr id="6" name="Přímá spojnice se šipkou 5"/>
        <xdr:cNvCxnSpPr/>
      </xdr:nvCxnSpPr>
      <xdr:spPr>
        <a:xfrm flipV="1">
          <a:off x="4050194" y="6998804"/>
          <a:ext cx="770284" cy="33130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795129</xdr:colOff>
      <xdr:row>20</xdr:row>
      <xdr:rowOff>107674</xdr:rowOff>
    </xdr:from>
    <xdr:to>
      <xdr:col>5</xdr:col>
      <xdr:colOff>91109</xdr:colOff>
      <xdr:row>20</xdr:row>
      <xdr:rowOff>546652</xdr:rowOff>
    </xdr:to>
    <xdr:cxnSp macro="">
      <xdr:nvCxnSpPr>
        <xdr:cNvPr id="8" name="Přímá spojnice se šipkou 7"/>
        <xdr:cNvCxnSpPr/>
      </xdr:nvCxnSpPr>
      <xdr:spPr>
        <a:xfrm>
          <a:off x="3735455" y="6443870"/>
          <a:ext cx="712306" cy="43897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273326</xdr:colOff>
      <xdr:row>20</xdr:row>
      <xdr:rowOff>372717</xdr:rowOff>
    </xdr:from>
    <xdr:to>
      <xdr:col>9</xdr:col>
      <xdr:colOff>57979</xdr:colOff>
      <xdr:row>20</xdr:row>
      <xdr:rowOff>745434</xdr:rowOff>
    </xdr:to>
    <xdr:sp macro="" textlink="">
      <xdr:nvSpPr>
        <xdr:cNvPr id="10" name="Ovál 9"/>
        <xdr:cNvSpPr/>
      </xdr:nvSpPr>
      <xdr:spPr>
        <a:xfrm>
          <a:off x="4944717" y="6708913"/>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6</xdr:col>
      <xdr:colOff>256760</xdr:colOff>
      <xdr:row>16</xdr:row>
      <xdr:rowOff>99390</xdr:rowOff>
    </xdr:from>
    <xdr:to>
      <xdr:col>9</xdr:col>
      <xdr:colOff>41413</xdr:colOff>
      <xdr:row>16</xdr:row>
      <xdr:rowOff>472107</xdr:rowOff>
    </xdr:to>
    <xdr:sp macro="" textlink="">
      <xdr:nvSpPr>
        <xdr:cNvPr id="11" name="Ovál 10"/>
        <xdr:cNvSpPr/>
      </xdr:nvSpPr>
      <xdr:spPr>
        <a:xfrm>
          <a:off x="4928151" y="4721086"/>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6</xdr:col>
      <xdr:colOff>289891</xdr:colOff>
      <xdr:row>17</xdr:row>
      <xdr:rowOff>41412</xdr:rowOff>
    </xdr:from>
    <xdr:to>
      <xdr:col>9</xdr:col>
      <xdr:colOff>74544</xdr:colOff>
      <xdr:row>17</xdr:row>
      <xdr:rowOff>414129</xdr:rowOff>
    </xdr:to>
    <xdr:sp macro="" textlink="">
      <xdr:nvSpPr>
        <xdr:cNvPr id="12" name="Ovál 11"/>
        <xdr:cNvSpPr/>
      </xdr:nvSpPr>
      <xdr:spPr>
        <a:xfrm>
          <a:off x="4961282" y="5044108"/>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8</xdr:col>
      <xdr:colOff>373026</xdr:colOff>
      <xdr:row>16</xdr:row>
      <xdr:rowOff>149087</xdr:rowOff>
    </xdr:from>
    <xdr:to>
      <xdr:col>13</xdr:col>
      <xdr:colOff>8283</xdr:colOff>
      <xdr:row>16</xdr:row>
      <xdr:rowOff>153973</xdr:rowOff>
    </xdr:to>
    <xdr:cxnSp macro="">
      <xdr:nvCxnSpPr>
        <xdr:cNvPr id="13" name="Přímá spojnice se šipkou 12"/>
        <xdr:cNvCxnSpPr>
          <a:endCxn id="11" idx="7"/>
        </xdr:cNvCxnSpPr>
      </xdr:nvCxnSpPr>
      <xdr:spPr>
        <a:xfrm flipH="1">
          <a:off x="5698743" y="4770783"/>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373026</xdr:colOff>
      <xdr:row>17</xdr:row>
      <xdr:rowOff>82826</xdr:rowOff>
    </xdr:from>
    <xdr:to>
      <xdr:col>13</xdr:col>
      <xdr:colOff>8283</xdr:colOff>
      <xdr:row>17</xdr:row>
      <xdr:rowOff>87712</xdr:rowOff>
    </xdr:to>
    <xdr:cxnSp macro="">
      <xdr:nvCxnSpPr>
        <xdr:cNvPr id="16" name="Přímá spojnice se šipkou 15"/>
        <xdr:cNvCxnSpPr/>
      </xdr:nvCxnSpPr>
      <xdr:spPr>
        <a:xfrm flipH="1">
          <a:off x="5698743" y="5292587"/>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373026</xdr:colOff>
      <xdr:row>20</xdr:row>
      <xdr:rowOff>364434</xdr:rowOff>
    </xdr:from>
    <xdr:to>
      <xdr:col>13</xdr:col>
      <xdr:colOff>8283</xdr:colOff>
      <xdr:row>20</xdr:row>
      <xdr:rowOff>369320</xdr:rowOff>
    </xdr:to>
    <xdr:cxnSp macro="">
      <xdr:nvCxnSpPr>
        <xdr:cNvPr id="17" name="Přímá spojnice se šipkou 16"/>
        <xdr:cNvCxnSpPr/>
      </xdr:nvCxnSpPr>
      <xdr:spPr>
        <a:xfrm flipH="1">
          <a:off x="5698743" y="6907695"/>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T38"/>
  <sheetViews>
    <sheetView showGridLines="0" view="pageBreakPreview" zoomScale="115" zoomScaleNormal="115" workbookViewId="0">
      <selection activeCell="A27" sqref="A27"/>
    </sheetView>
  </sheetViews>
  <sheetFormatPr defaultRowHeight="12.75" x14ac:dyDescent="0.2"/>
  <cols>
    <col min="1" max="1" width="26.7109375" style="183" customWidth="1"/>
    <col min="2" max="2" width="9.140625" style="183"/>
    <col min="3" max="3" width="8.140625" style="183" customWidth="1"/>
    <col min="4" max="4" width="16.5703125" style="183" customWidth="1"/>
    <col min="5" max="7" width="4.7109375" style="183" customWidth="1"/>
    <col min="8" max="8" width="5.140625" style="183" customWidth="1"/>
    <col min="9" max="9" width="7" style="183" customWidth="1"/>
    <col min="10" max="10" width="8.42578125" style="183" customWidth="1"/>
    <col min="11" max="11" width="8.28515625" style="183" customWidth="1"/>
    <col min="12" max="13" width="8.140625" style="183" customWidth="1"/>
    <col min="14" max="14" width="22.28515625" style="183" customWidth="1"/>
    <col min="15" max="16384" width="9.140625" style="183"/>
  </cols>
  <sheetData>
    <row r="1" spans="1:20" ht="33.75" x14ac:dyDescent="0.5">
      <c r="A1" s="320" t="s">
        <v>40</v>
      </c>
      <c r="B1" s="320"/>
      <c r="C1" s="320"/>
      <c r="D1" s="320"/>
      <c r="E1" s="320"/>
      <c r="F1" s="320"/>
      <c r="G1" s="320"/>
      <c r="H1" s="320"/>
      <c r="I1" s="320"/>
      <c r="J1" s="320"/>
      <c r="K1" s="320"/>
      <c r="L1" s="320"/>
      <c r="M1" s="320"/>
      <c r="N1" s="320"/>
    </row>
    <row r="2" spans="1:20" x14ac:dyDescent="0.2">
      <c r="A2" s="321" t="s">
        <v>41</v>
      </c>
      <c r="B2" s="321"/>
      <c r="C2" s="321"/>
      <c r="D2" s="321"/>
      <c r="E2" s="321"/>
      <c r="F2" s="321"/>
      <c r="G2" s="321"/>
      <c r="H2" s="321"/>
      <c r="I2" s="321"/>
      <c r="J2" s="321"/>
      <c r="K2" s="321"/>
      <c r="L2" s="321"/>
      <c r="M2" s="321"/>
      <c r="N2" s="321"/>
    </row>
    <row r="3" spans="1:20" ht="13.5" thickBot="1" x14ac:dyDescent="0.25">
      <c r="A3" s="184"/>
      <c r="B3" s="184"/>
      <c r="C3" s="184"/>
      <c r="D3" s="184"/>
      <c r="E3" s="184"/>
      <c r="F3" s="184"/>
      <c r="G3" s="184"/>
      <c r="H3" s="184"/>
      <c r="I3" s="184"/>
      <c r="J3" s="184"/>
      <c r="K3" s="184"/>
      <c r="L3" s="184"/>
      <c r="M3" s="184"/>
      <c r="N3" s="184"/>
    </row>
    <row r="4" spans="1:20" ht="18" customHeight="1" x14ac:dyDescent="0.2">
      <c r="A4" s="322" t="s">
        <v>46</v>
      </c>
      <c r="B4" s="323"/>
      <c r="C4" s="323"/>
      <c r="D4" s="323"/>
      <c r="E4" s="323"/>
      <c r="F4" s="324"/>
      <c r="G4" s="185"/>
      <c r="H4" s="325" t="s">
        <v>51</v>
      </c>
      <c r="I4" s="326"/>
      <c r="J4" s="326"/>
      <c r="K4" s="326"/>
      <c r="L4" s="326"/>
      <c r="M4" s="326"/>
      <c r="N4" s="327"/>
      <c r="P4" s="183" t="s">
        <v>305</v>
      </c>
    </row>
    <row r="5" spans="1:20" ht="20.100000000000001" customHeight="1" x14ac:dyDescent="0.2">
      <c r="A5" s="186" t="s">
        <v>47</v>
      </c>
      <c r="B5" s="299"/>
      <c r="C5" s="299"/>
      <c r="D5" s="299"/>
      <c r="E5" s="299"/>
      <c r="F5" s="300"/>
      <c r="G5" s="187"/>
      <c r="H5" s="314" t="s">
        <v>42</v>
      </c>
      <c r="I5" s="315"/>
      <c r="J5" s="316"/>
      <c r="K5" s="317">
        <f>B5</f>
        <v>0</v>
      </c>
      <c r="L5" s="318"/>
      <c r="M5" s="318"/>
      <c r="N5" s="319"/>
      <c r="P5" s="313" t="s">
        <v>306</v>
      </c>
      <c r="Q5" s="313"/>
      <c r="R5" s="313"/>
      <c r="S5" s="313"/>
      <c r="T5" s="313"/>
    </row>
    <row r="6" spans="1:20" ht="20.100000000000001" customHeight="1" x14ac:dyDescent="0.2">
      <c r="A6" s="186" t="s">
        <v>48</v>
      </c>
      <c r="B6" s="299"/>
      <c r="C6" s="299"/>
      <c r="D6" s="299"/>
      <c r="E6" s="299"/>
      <c r="F6" s="300"/>
      <c r="G6" s="187"/>
      <c r="H6" s="314" t="s">
        <v>43</v>
      </c>
      <c r="I6" s="315"/>
      <c r="J6" s="316"/>
      <c r="K6" s="317">
        <f>B6</f>
        <v>0</v>
      </c>
      <c r="L6" s="318"/>
      <c r="M6" s="318"/>
      <c r="N6" s="319"/>
      <c r="P6" s="313"/>
      <c r="Q6" s="313"/>
      <c r="R6" s="313"/>
      <c r="S6" s="313"/>
      <c r="T6" s="313"/>
    </row>
    <row r="7" spans="1:20" ht="20.100000000000001" customHeight="1" x14ac:dyDescent="0.2">
      <c r="A7" s="186" t="s">
        <v>44</v>
      </c>
      <c r="B7" s="299"/>
      <c r="C7" s="299"/>
      <c r="D7" s="299"/>
      <c r="E7" s="299"/>
      <c r="F7" s="300"/>
      <c r="G7" s="187"/>
      <c r="H7" s="314" t="s">
        <v>44</v>
      </c>
      <c r="I7" s="315"/>
      <c r="J7" s="316"/>
      <c r="K7" s="317">
        <f>B7</f>
        <v>0</v>
      </c>
      <c r="L7" s="318"/>
      <c r="M7" s="318"/>
      <c r="N7" s="319"/>
      <c r="P7" s="313"/>
      <c r="Q7" s="313"/>
      <c r="R7" s="313"/>
      <c r="S7" s="313"/>
      <c r="T7" s="313"/>
    </row>
    <row r="8" spans="1:20" ht="20.100000000000001" customHeight="1" thickBot="1" x14ac:dyDescent="0.25">
      <c r="A8" s="186" t="s">
        <v>49</v>
      </c>
      <c r="B8" s="299"/>
      <c r="C8" s="299"/>
      <c r="D8" s="299"/>
      <c r="E8" s="299"/>
      <c r="F8" s="300"/>
      <c r="G8" s="187"/>
      <c r="H8" s="301" t="s">
        <v>45</v>
      </c>
      <c r="I8" s="302"/>
      <c r="J8" s="303"/>
      <c r="K8" s="304"/>
      <c r="L8" s="305"/>
      <c r="M8" s="305"/>
      <c r="N8" s="306"/>
    </row>
    <row r="9" spans="1:20" ht="20.100000000000001" customHeight="1" thickBot="1" x14ac:dyDescent="0.25">
      <c r="A9" s="188" t="s">
        <v>50</v>
      </c>
      <c r="B9" s="307"/>
      <c r="C9" s="308"/>
      <c r="D9" s="308"/>
      <c r="E9" s="308"/>
      <c r="F9" s="309"/>
      <c r="G9" s="189"/>
      <c r="H9" s="189"/>
      <c r="I9" s="189"/>
      <c r="J9" s="189"/>
      <c r="K9" s="189"/>
      <c r="L9" s="189"/>
      <c r="M9" s="189"/>
      <c r="N9" s="189"/>
    </row>
    <row r="10" spans="1:20" ht="16.5" customHeight="1" x14ac:dyDescent="0.2">
      <c r="C10" s="190"/>
      <c r="D10" s="190"/>
      <c r="E10" s="190"/>
      <c r="F10" s="190"/>
      <c r="G10" s="190"/>
      <c r="H10" s="190"/>
    </row>
    <row r="11" spans="1:20" ht="16.5" customHeight="1" x14ac:dyDescent="0.2">
      <c r="A11" s="310" t="s">
        <v>52</v>
      </c>
      <c r="B11" s="310"/>
      <c r="C11" s="310"/>
      <c r="D11" s="310"/>
      <c r="E11" s="310"/>
      <c r="F11" s="310"/>
      <c r="G11" s="310"/>
      <c r="H11" s="310"/>
      <c r="I11" s="310"/>
      <c r="J11" s="310"/>
      <c r="K11" s="310"/>
      <c r="L11" s="310"/>
      <c r="M11" s="310"/>
      <c r="N11" s="310"/>
    </row>
    <row r="12" spans="1:20" ht="3.75" customHeight="1" thickBot="1" x14ac:dyDescent="0.25"/>
    <row r="13" spans="1:20" ht="32.25" customHeight="1" x14ac:dyDescent="0.2">
      <c r="A13" s="311" t="s">
        <v>27</v>
      </c>
      <c r="B13" s="288" t="s">
        <v>285</v>
      </c>
      <c r="C13" s="290" t="s">
        <v>286</v>
      </c>
      <c r="D13" s="290" t="s">
        <v>28</v>
      </c>
      <c r="E13" s="292" t="s">
        <v>332</v>
      </c>
      <c r="F13" s="293"/>
      <c r="G13" s="294"/>
      <c r="H13" s="288" t="s">
        <v>291</v>
      </c>
      <c r="I13" s="290" t="s">
        <v>32</v>
      </c>
      <c r="J13" s="288" t="s">
        <v>33</v>
      </c>
      <c r="K13" s="292" t="s">
        <v>34</v>
      </c>
      <c r="L13" s="293"/>
      <c r="M13" s="294"/>
      <c r="N13" s="295" t="s">
        <v>35</v>
      </c>
    </row>
    <row r="14" spans="1:20" ht="13.5" thickBot="1" x14ac:dyDescent="0.25">
      <c r="A14" s="312"/>
      <c r="B14" s="289"/>
      <c r="C14" s="291"/>
      <c r="D14" s="291"/>
      <c r="E14" s="191" t="s">
        <v>29</v>
      </c>
      <c r="F14" s="192" t="s">
        <v>30</v>
      </c>
      <c r="G14" s="193" t="s">
        <v>31</v>
      </c>
      <c r="H14" s="289"/>
      <c r="I14" s="291"/>
      <c r="J14" s="289"/>
      <c r="K14" s="191" t="s">
        <v>29</v>
      </c>
      <c r="L14" s="192" t="s">
        <v>30</v>
      </c>
      <c r="M14" s="193" t="s">
        <v>31</v>
      </c>
      <c r="N14" s="296"/>
    </row>
    <row r="15" spans="1:20" ht="45" customHeight="1" x14ac:dyDescent="0.2">
      <c r="A15" s="194"/>
      <c r="B15" s="195"/>
      <c r="C15" s="196"/>
      <c r="D15" s="197"/>
      <c r="E15" s="198"/>
      <c r="F15" s="199"/>
      <c r="G15" s="200"/>
      <c r="H15" s="201"/>
      <c r="I15" s="202"/>
      <c r="J15" s="117">
        <f t="shared" ref="J15:J25" si="0">IF(I15&lt;&gt;"",B15/I15,0)</f>
        <v>0</v>
      </c>
      <c r="K15" s="118">
        <f t="shared" ref="K15:M25" si="1">IF(E15&lt;&gt;"",$J15,)</f>
        <v>0</v>
      </c>
      <c r="L15" s="119">
        <f t="shared" si="1"/>
        <v>0</v>
      </c>
      <c r="M15" s="120">
        <f t="shared" si="1"/>
        <v>0</v>
      </c>
      <c r="N15" s="203"/>
    </row>
    <row r="16" spans="1:20" ht="45" customHeight="1" x14ac:dyDescent="0.2">
      <c r="A16" s="204"/>
      <c r="B16" s="205"/>
      <c r="C16" s="206"/>
      <c r="D16" s="207"/>
      <c r="E16" s="208"/>
      <c r="F16" s="209"/>
      <c r="G16" s="210"/>
      <c r="H16" s="211"/>
      <c r="I16" s="212"/>
      <c r="J16" s="121">
        <f t="shared" si="0"/>
        <v>0</v>
      </c>
      <c r="K16" s="122">
        <f t="shared" si="1"/>
        <v>0</v>
      </c>
      <c r="L16" s="123">
        <f t="shared" si="1"/>
        <v>0</v>
      </c>
      <c r="M16" s="124">
        <f t="shared" si="1"/>
        <v>0</v>
      </c>
      <c r="N16" s="213"/>
    </row>
    <row r="17" spans="1:18" ht="45" customHeight="1" x14ac:dyDescent="0.2">
      <c r="A17" s="204"/>
      <c r="B17" s="205"/>
      <c r="C17" s="206"/>
      <c r="D17" s="207"/>
      <c r="E17" s="214"/>
      <c r="F17" s="215"/>
      <c r="G17" s="210"/>
      <c r="H17" s="211"/>
      <c r="I17" s="212"/>
      <c r="J17" s="121">
        <f t="shared" si="0"/>
        <v>0</v>
      </c>
      <c r="K17" s="122">
        <f t="shared" si="1"/>
        <v>0</v>
      </c>
      <c r="L17" s="123">
        <f t="shared" si="1"/>
        <v>0</v>
      </c>
      <c r="M17" s="124">
        <f t="shared" si="1"/>
        <v>0</v>
      </c>
      <c r="N17" s="213"/>
    </row>
    <row r="18" spans="1:18" ht="45" customHeight="1" x14ac:dyDescent="0.2">
      <c r="A18" s="204"/>
      <c r="B18" s="205"/>
      <c r="C18" s="206"/>
      <c r="D18" s="207"/>
      <c r="E18" s="214"/>
      <c r="F18" s="209"/>
      <c r="G18" s="216"/>
      <c r="H18" s="211"/>
      <c r="I18" s="212"/>
      <c r="J18" s="121">
        <f t="shared" si="0"/>
        <v>0</v>
      </c>
      <c r="K18" s="122">
        <f t="shared" si="1"/>
        <v>0</v>
      </c>
      <c r="L18" s="123">
        <f t="shared" si="1"/>
        <v>0</v>
      </c>
      <c r="M18" s="124">
        <f t="shared" si="1"/>
        <v>0</v>
      </c>
      <c r="N18" s="213"/>
    </row>
    <row r="19" spans="1:18" ht="45" customHeight="1" x14ac:dyDescent="0.2">
      <c r="A19" s="204"/>
      <c r="B19" s="205"/>
      <c r="C19" s="206"/>
      <c r="D19" s="207"/>
      <c r="E19" s="214"/>
      <c r="F19" s="215"/>
      <c r="G19" s="210"/>
      <c r="H19" s="211"/>
      <c r="I19" s="212"/>
      <c r="J19" s="121">
        <f t="shared" si="0"/>
        <v>0</v>
      </c>
      <c r="K19" s="122">
        <f t="shared" si="1"/>
        <v>0</v>
      </c>
      <c r="L19" s="123">
        <f t="shared" si="1"/>
        <v>0</v>
      </c>
      <c r="M19" s="124">
        <f t="shared" si="1"/>
        <v>0</v>
      </c>
      <c r="N19" s="213"/>
    </row>
    <row r="20" spans="1:18" ht="45" customHeight="1" x14ac:dyDescent="0.2">
      <c r="A20" s="217"/>
      <c r="B20" s="218"/>
      <c r="C20" s="219"/>
      <c r="D20" s="220"/>
      <c r="E20" s="214"/>
      <c r="F20" s="215"/>
      <c r="G20" s="210"/>
      <c r="H20" s="211"/>
      <c r="I20" s="212"/>
      <c r="J20" s="121">
        <f t="shared" si="0"/>
        <v>0</v>
      </c>
      <c r="K20" s="122">
        <f t="shared" si="1"/>
        <v>0</v>
      </c>
      <c r="L20" s="123">
        <f t="shared" si="1"/>
        <v>0</v>
      </c>
      <c r="M20" s="124">
        <f t="shared" si="1"/>
        <v>0</v>
      </c>
      <c r="N20" s="213"/>
    </row>
    <row r="21" spans="1:18" ht="45" customHeight="1" x14ac:dyDescent="0.2">
      <c r="A21" s="217"/>
      <c r="B21" s="218"/>
      <c r="C21" s="219"/>
      <c r="D21" s="220"/>
      <c r="E21" s="214"/>
      <c r="F21" s="215"/>
      <c r="G21" s="216"/>
      <c r="H21" s="211"/>
      <c r="I21" s="212"/>
      <c r="J21" s="121">
        <f t="shared" si="0"/>
        <v>0</v>
      </c>
      <c r="K21" s="122">
        <f t="shared" si="1"/>
        <v>0</v>
      </c>
      <c r="L21" s="123">
        <f t="shared" si="1"/>
        <v>0</v>
      </c>
      <c r="M21" s="124">
        <f t="shared" si="1"/>
        <v>0</v>
      </c>
      <c r="N21" s="213"/>
    </row>
    <row r="22" spans="1:18" ht="45" customHeight="1" x14ac:dyDescent="0.2">
      <c r="A22" s="217"/>
      <c r="B22" s="218"/>
      <c r="C22" s="219"/>
      <c r="D22" s="220"/>
      <c r="E22" s="214"/>
      <c r="F22" s="209"/>
      <c r="G22" s="216"/>
      <c r="H22" s="211"/>
      <c r="I22" s="212"/>
      <c r="J22" s="121">
        <f t="shared" si="0"/>
        <v>0</v>
      </c>
      <c r="K22" s="122">
        <f t="shared" si="1"/>
        <v>0</v>
      </c>
      <c r="L22" s="123">
        <f t="shared" si="1"/>
        <v>0</v>
      </c>
      <c r="M22" s="124">
        <f t="shared" si="1"/>
        <v>0</v>
      </c>
      <c r="N22" s="221"/>
    </row>
    <row r="23" spans="1:18" ht="45" customHeight="1" x14ac:dyDescent="0.2">
      <c r="A23" s="217"/>
      <c r="B23" s="218"/>
      <c r="C23" s="219"/>
      <c r="D23" s="220"/>
      <c r="E23" s="214"/>
      <c r="F23" s="215"/>
      <c r="G23" s="210"/>
      <c r="H23" s="211"/>
      <c r="I23" s="212"/>
      <c r="J23" s="121">
        <f>IF(I23&lt;&gt;"",B23/I23,0)</f>
        <v>0</v>
      </c>
      <c r="K23" s="122">
        <f>IF(E23&lt;&gt;"",$J23,)</f>
        <v>0</v>
      </c>
      <c r="L23" s="123">
        <f>IF(F23&lt;&gt;"",$J23,)</f>
        <v>0</v>
      </c>
      <c r="M23" s="124">
        <f>IF(G23&lt;&gt;"",$J23,)</f>
        <v>0</v>
      </c>
      <c r="N23" s="221"/>
    </row>
    <row r="24" spans="1:18" ht="45" customHeight="1" x14ac:dyDescent="0.2">
      <c r="A24" s="217"/>
      <c r="B24" s="218"/>
      <c r="C24" s="219"/>
      <c r="D24" s="220"/>
      <c r="E24" s="208"/>
      <c r="F24" s="209"/>
      <c r="G24" s="210"/>
      <c r="H24" s="211"/>
      <c r="I24" s="212"/>
      <c r="J24" s="121">
        <f t="shared" si="0"/>
        <v>0</v>
      </c>
      <c r="K24" s="122">
        <f t="shared" si="1"/>
        <v>0</v>
      </c>
      <c r="L24" s="123">
        <f t="shared" si="1"/>
        <v>0</v>
      </c>
      <c r="M24" s="124">
        <f t="shared" si="1"/>
        <v>0</v>
      </c>
      <c r="N24" s="221"/>
    </row>
    <row r="25" spans="1:18" ht="45" customHeight="1" thickBot="1" x14ac:dyDescent="0.25">
      <c r="A25" s="222"/>
      <c r="B25" s="223"/>
      <c r="C25" s="224"/>
      <c r="D25" s="225"/>
      <c r="E25" s="226"/>
      <c r="F25" s="227"/>
      <c r="G25" s="228"/>
      <c r="H25" s="229"/>
      <c r="I25" s="230"/>
      <c r="J25" s="125">
        <f t="shared" si="0"/>
        <v>0</v>
      </c>
      <c r="K25" s="126">
        <f t="shared" si="1"/>
        <v>0</v>
      </c>
      <c r="L25" s="127">
        <f t="shared" si="1"/>
        <v>0</v>
      </c>
      <c r="M25" s="128">
        <f t="shared" si="1"/>
        <v>0</v>
      </c>
      <c r="N25" s="231"/>
    </row>
    <row r="26" spans="1:18" ht="21.75" customHeight="1" thickBot="1" x14ac:dyDescent="0.3">
      <c r="J26" s="232" t="s">
        <v>37</v>
      </c>
      <c r="K26" s="129">
        <f>SUM(K15:K25)</f>
        <v>0</v>
      </c>
      <c r="L26" s="130">
        <f>SUM(L15:L25)</f>
        <v>0</v>
      </c>
      <c r="M26" s="131">
        <f>SUM(M15:M25)</f>
        <v>0</v>
      </c>
    </row>
    <row r="27" spans="1:18" ht="15.75" x14ac:dyDescent="0.25">
      <c r="A27" s="233" t="s">
        <v>355</v>
      </c>
    </row>
    <row r="28" spans="1:18" x14ac:dyDescent="0.2">
      <c r="A28" s="297"/>
      <c r="B28" s="297"/>
      <c r="C28" s="297"/>
      <c r="D28" s="297"/>
      <c r="E28" s="297"/>
      <c r="F28" s="297"/>
      <c r="G28" s="297"/>
      <c r="H28" s="297"/>
      <c r="I28" s="297"/>
      <c r="J28" s="297"/>
      <c r="K28" s="297"/>
      <c r="L28" s="297"/>
      <c r="M28" s="297"/>
      <c r="N28" s="297"/>
    </row>
    <row r="29" spans="1:18" ht="41.25" customHeight="1" thickBot="1" x14ac:dyDescent="0.25">
      <c r="A29" s="298"/>
      <c r="B29" s="298"/>
      <c r="C29" s="298"/>
      <c r="D29" s="298"/>
      <c r="E29" s="298"/>
      <c r="F29" s="298"/>
      <c r="G29" s="298"/>
      <c r="H29" s="298"/>
      <c r="I29" s="298"/>
      <c r="J29" s="298"/>
      <c r="K29" s="298"/>
      <c r="L29" s="298"/>
      <c r="M29" s="298"/>
      <c r="N29" s="298"/>
    </row>
    <row r="30" spans="1:18" ht="20.25" customHeight="1" x14ac:dyDescent="0.2">
      <c r="A30" s="281" t="s">
        <v>55</v>
      </c>
      <c r="B30" s="282"/>
      <c r="C30" s="282"/>
      <c r="D30" s="282"/>
      <c r="E30" s="282"/>
      <c r="F30" s="282"/>
      <c r="G30" s="282"/>
      <c r="H30" s="282"/>
      <c r="I30" s="282"/>
      <c r="J30" s="282"/>
      <c r="K30" s="282"/>
      <c r="L30" s="282"/>
      <c r="M30" s="282"/>
      <c r="N30" s="234" t="s">
        <v>333</v>
      </c>
      <c r="R30" s="235"/>
    </row>
    <row r="31" spans="1:18" ht="28.5" customHeight="1" x14ac:dyDescent="0.2">
      <c r="A31" s="283" t="str">
        <f>IF(MAX(N31,N33)&gt;1,"Množství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1" s="284"/>
      <c r="C31" s="284"/>
      <c r="D31" s="284"/>
      <c r="E31" s="284"/>
      <c r="F31" s="284"/>
      <c r="G31" s="284"/>
      <c r="H31" s="284"/>
      <c r="I31" s="284"/>
      <c r="J31" s="284"/>
      <c r="K31" s="284"/>
      <c r="L31" s="284"/>
      <c r="M31" s="284"/>
      <c r="N31" s="236">
        <f>MAX(J15:J25)</f>
        <v>0</v>
      </c>
    </row>
    <row r="32" spans="1:18" ht="12" customHeight="1" x14ac:dyDescent="0.2">
      <c r="A32" s="283"/>
      <c r="B32" s="284"/>
      <c r="C32" s="284"/>
      <c r="D32" s="284"/>
      <c r="E32" s="284"/>
      <c r="F32" s="284"/>
      <c r="G32" s="284"/>
      <c r="H32" s="284"/>
      <c r="I32" s="284"/>
      <c r="J32" s="284"/>
      <c r="K32" s="284"/>
      <c r="L32" s="284"/>
      <c r="M32" s="284"/>
      <c r="N32" s="234" t="s">
        <v>334</v>
      </c>
    </row>
    <row r="33" spans="1:14" ht="25.5" customHeight="1" x14ac:dyDescent="0.2">
      <c r="A33" s="283"/>
      <c r="B33" s="284"/>
      <c r="C33" s="284"/>
      <c r="D33" s="284"/>
      <c r="E33" s="284"/>
      <c r="F33" s="284"/>
      <c r="G33" s="284"/>
      <c r="H33" s="284"/>
      <c r="I33" s="284"/>
      <c r="J33" s="284"/>
      <c r="K33" s="284"/>
      <c r="L33" s="284"/>
      <c r="M33" s="284"/>
      <c r="N33" s="236">
        <f>MAX(K26:M26)</f>
        <v>0</v>
      </c>
    </row>
    <row r="34" spans="1:14" ht="9" customHeight="1" x14ac:dyDescent="0.2">
      <c r="A34" s="237"/>
      <c r="B34" s="238"/>
      <c r="C34" s="238"/>
      <c r="D34" s="238"/>
      <c r="E34" s="238"/>
      <c r="F34" s="238"/>
      <c r="G34" s="238"/>
      <c r="H34" s="238"/>
      <c r="I34" s="238"/>
      <c r="J34" s="238"/>
      <c r="K34" s="238"/>
      <c r="L34" s="238"/>
      <c r="M34" s="238"/>
      <c r="N34" s="239"/>
    </row>
    <row r="35" spans="1:14" ht="33.75" customHeight="1" thickBot="1" x14ac:dyDescent="0.25">
      <c r="A35" s="285" t="str">
        <f>IF(AND(N31&lt;1,N33&lt;1)=TRUE,(IF(OR(N31&gt;0.02,N33&gt;0.02)=TRUE,"Množství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nepřesáhlo 2 % množství uvedeného v příloze č. 1 k zákonu v sloupci 2 tabulky I nebo II a není tedy nutné tento protokol zaslat dle § 4 odst. 3 zákona na krajský úřad.</v>
      </c>
      <c r="B35" s="286"/>
      <c r="C35" s="286"/>
      <c r="D35" s="286"/>
      <c r="E35" s="286"/>
      <c r="F35" s="286"/>
      <c r="G35" s="286"/>
      <c r="H35" s="286"/>
      <c r="I35" s="286"/>
      <c r="J35" s="286"/>
      <c r="K35" s="286"/>
      <c r="L35" s="286"/>
      <c r="M35" s="286"/>
      <c r="N35" s="240"/>
    </row>
    <row r="36" spans="1:14" ht="7.5" customHeight="1" x14ac:dyDescent="0.2">
      <c r="A36" s="241"/>
      <c r="B36" s="241"/>
      <c r="C36" s="241"/>
      <c r="D36" s="241"/>
      <c r="E36" s="241"/>
      <c r="F36" s="241"/>
      <c r="G36" s="241"/>
      <c r="H36" s="241"/>
      <c r="I36" s="241"/>
      <c r="J36" s="241"/>
      <c r="K36" s="241"/>
      <c r="L36" s="241"/>
      <c r="M36" s="241"/>
      <c r="N36" s="242"/>
    </row>
    <row r="37" spans="1:14" ht="45.75" customHeight="1" x14ac:dyDescent="0.2">
      <c r="A37" s="243" t="s">
        <v>307</v>
      </c>
      <c r="B37" s="244"/>
      <c r="C37" s="244"/>
      <c r="D37" s="287" t="s">
        <v>54</v>
      </c>
      <c r="E37" s="287"/>
      <c r="F37" s="287"/>
      <c r="G37" s="287"/>
      <c r="H37" s="287"/>
      <c r="I37" s="244"/>
      <c r="J37" s="244"/>
      <c r="K37" s="242"/>
      <c r="L37" s="242"/>
      <c r="M37" s="242"/>
      <c r="N37" s="244"/>
    </row>
    <row r="38" spans="1:14" x14ac:dyDescent="0.2">
      <c r="A38" s="245"/>
      <c r="B38" s="242"/>
      <c r="C38" s="242"/>
      <c r="D38" s="242"/>
      <c r="E38" s="242"/>
      <c r="F38" s="242"/>
      <c r="G38" s="242"/>
      <c r="H38" s="242"/>
      <c r="I38" s="242"/>
      <c r="J38" s="242"/>
      <c r="K38" s="242"/>
      <c r="L38" s="242"/>
      <c r="M38" s="242"/>
      <c r="N38" s="242"/>
    </row>
  </sheetData>
  <sheetProtection password="CA1D" sheet="1" objects="1" scenarios="1"/>
  <mergeCells count="34">
    <mergeCell ref="A1:N1"/>
    <mergeCell ref="A2:N2"/>
    <mergeCell ref="A4:F4"/>
    <mergeCell ref="H4:N4"/>
    <mergeCell ref="B5:F5"/>
    <mergeCell ref="H5:J5"/>
    <mergeCell ref="K5:N5"/>
    <mergeCell ref="P5:T7"/>
    <mergeCell ref="B6:F6"/>
    <mergeCell ref="H6:J6"/>
    <mergeCell ref="K6:N6"/>
    <mergeCell ref="B7:F7"/>
    <mergeCell ref="H7:J7"/>
    <mergeCell ref="K7:N7"/>
    <mergeCell ref="N13:N14"/>
    <mergeCell ref="A28:N29"/>
    <mergeCell ref="B8:F8"/>
    <mergeCell ref="H8:J8"/>
    <mergeCell ref="K8:N8"/>
    <mergeCell ref="B9:F9"/>
    <mergeCell ref="A11:N11"/>
    <mergeCell ref="A13:A14"/>
    <mergeCell ref="B13:B14"/>
    <mergeCell ref="C13:C14"/>
    <mergeCell ref="D13:D14"/>
    <mergeCell ref="E13:G13"/>
    <mergeCell ref="A30:M30"/>
    <mergeCell ref="A31:M33"/>
    <mergeCell ref="A35:M35"/>
    <mergeCell ref="D37:H37"/>
    <mergeCell ref="H13:H14"/>
    <mergeCell ref="I13:I14"/>
    <mergeCell ref="J13:J14"/>
    <mergeCell ref="K13:M13"/>
  </mergeCells>
  <conditionalFormatting sqref="A34:B34">
    <cfRule type="expression" dxfId="100" priority="2" stopIfTrue="1">
      <formula>N34&gt;1</formula>
    </cfRule>
    <cfRule type="expression" dxfId="99" priority="3" stopIfTrue="1">
      <formula>N34&lt;=1</formula>
    </cfRule>
  </conditionalFormatting>
  <conditionalFormatting sqref="D34:M34">
    <cfRule type="expression" dxfId="98" priority="4" stopIfTrue="1">
      <formula>P34&gt;1</formula>
    </cfRule>
    <cfRule type="expression" dxfId="97" priority="5" stopIfTrue="1">
      <formula>P34&lt;=1</formula>
    </cfRule>
  </conditionalFormatting>
  <conditionalFormatting sqref="C34">
    <cfRule type="expression" dxfId="96" priority="6" stopIfTrue="1">
      <formula>#REF!&gt;1</formula>
    </cfRule>
    <cfRule type="expression" dxfId="95" priority="7" stopIfTrue="1">
      <formula>#REF!&lt;=1</formula>
    </cfRule>
  </conditionalFormatting>
  <conditionalFormatting sqref="A35:B35">
    <cfRule type="expression" dxfId="94" priority="8" stopIfTrue="1">
      <formula>OR(N31&gt;0.02,N33&gt;0.02)=TRUE</formula>
    </cfRule>
    <cfRule type="expression" dxfId="93" priority="9" stopIfTrue="1">
      <formula>OR(N31&gt;0.02,N33&gt;0.02)=FALSE</formula>
    </cfRule>
  </conditionalFormatting>
  <conditionalFormatting sqref="D35:M35">
    <cfRule type="expression" dxfId="92" priority="10" stopIfTrue="1">
      <formula>OR(P31&gt;0.02,P33&gt;0.02)=TRUE</formula>
    </cfRule>
    <cfRule type="expression" dxfId="91" priority="11" stopIfTrue="1">
      <formula>OR(P31&gt;0.02,P33&gt;0.02)=FALSE</formula>
    </cfRule>
  </conditionalFormatting>
  <conditionalFormatting sqref="C35">
    <cfRule type="expression" dxfId="90" priority="12" stopIfTrue="1">
      <formula>OR(#REF!&gt;0.02,#REF!&gt;0.02)=TRUE</formula>
    </cfRule>
    <cfRule type="expression" dxfId="89" priority="13" stopIfTrue="1">
      <formula>OR(#REF!&gt;0.02,#REF!&gt;0.02)=FALSE</formula>
    </cfRule>
  </conditionalFormatting>
  <conditionalFormatting sqref="K26:M26 J15:M25">
    <cfRule type="expression" dxfId="88" priority="14" stopIfTrue="1">
      <formula>AND(J15&gt;0.02,J15&lt;=1)</formula>
    </cfRule>
    <cfRule type="cellIs" dxfId="87" priority="15" stopIfTrue="1" operator="greaterThan">
      <formula>1</formula>
    </cfRule>
    <cfRule type="cellIs" dxfId="86" priority="16" stopIfTrue="1" operator="lessThanOrEqual">
      <formula>0.02</formula>
    </cfRule>
  </conditionalFormatting>
  <conditionalFormatting sqref="N31 N33">
    <cfRule type="cellIs" dxfId="85" priority="17" stopIfTrue="1" operator="lessThanOrEqual">
      <formula>1</formula>
    </cfRule>
    <cfRule type="cellIs" dxfId="84" priority="18" stopIfTrue="1" operator="greaterThan">
      <formula>1</formula>
    </cfRule>
  </conditionalFormatting>
  <conditionalFormatting sqref="E22:G25">
    <cfRule type="cellIs" dxfId="83" priority="19" stopIfTrue="1" operator="notEqual">
      <formula>""</formula>
    </cfRule>
  </conditionalFormatting>
  <conditionalFormatting sqref="E15:G21">
    <cfRule type="cellIs" dxfId="82" priority="1" stopIfTrue="1" operator="notEqual">
      <formula>""</formula>
    </cfRule>
  </conditionalFormatting>
  <conditionalFormatting sqref="A31">
    <cfRule type="expression" dxfId="81" priority="20" stopIfTrue="1">
      <formula>N33&gt;1</formula>
    </cfRule>
    <cfRule type="expression" dxfId="80" priority="21" stopIfTrue="1">
      <formula>N33&lt;=1</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36"/>
  <sheetViews>
    <sheetView showGridLines="0" tabSelected="1" view="pageBreakPreview" topLeftCell="A19" zoomScale="115" zoomScaleNormal="115" workbookViewId="0">
      <selection activeCell="Q18" sqref="Q18"/>
    </sheetView>
  </sheetViews>
  <sheetFormatPr defaultRowHeight="12.75" x14ac:dyDescent="0.2"/>
  <cols>
    <col min="1" max="1" width="26.7109375" customWidth="1"/>
    <col min="3" max="3" width="8.140625" customWidth="1"/>
    <col min="4" max="4" width="16.5703125" customWidth="1"/>
    <col min="5" max="7" width="4.7109375" customWidth="1"/>
    <col min="8" max="8" width="5.140625" customWidth="1"/>
    <col min="9" max="9" width="7" customWidth="1"/>
    <col min="10" max="10" width="8.42578125" customWidth="1"/>
    <col min="11" max="11" width="8.28515625" customWidth="1"/>
    <col min="12" max="13" width="8.140625" customWidth="1"/>
    <col min="14" max="14" width="22.28515625" customWidth="1"/>
  </cols>
  <sheetData>
    <row r="1" spans="1:20" ht="33.75" x14ac:dyDescent="0.5">
      <c r="A1" s="367" t="s">
        <v>40</v>
      </c>
      <c r="B1" s="367"/>
      <c r="C1" s="367"/>
      <c r="D1" s="367"/>
      <c r="E1" s="367"/>
      <c r="F1" s="367"/>
      <c r="G1" s="367"/>
      <c r="H1" s="367"/>
      <c r="I1" s="367"/>
      <c r="J1" s="367"/>
      <c r="K1" s="367"/>
      <c r="L1" s="367"/>
      <c r="M1" s="367"/>
      <c r="N1" s="367"/>
    </row>
    <row r="2" spans="1:20" x14ac:dyDescent="0.2">
      <c r="A2" s="368" t="s">
        <v>41</v>
      </c>
      <c r="B2" s="368"/>
      <c r="C2" s="368"/>
      <c r="D2" s="368"/>
      <c r="E2" s="368"/>
      <c r="F2" s="368"/>
      <c r="G2" s="368"/>
      <c r="H2" s="368"/>
      <c r="I2" s="368"/>
      <c r="J2" s="368"/>
      <c r="K2" s="368"/>
      <c r="L2" s="368"/>
      <c r="M2" s="368"/>
      <c r="N2" s="368"/>
    </row>
    <row r="3" spans="1:20" ht="13.5" thickBot="1" x14ac:dyDescent="0.25">
      <c r="A3" s="140"/>
      <c r="B3" s="140"/>
      <c r="C3" s="140"/>
      <c r="D3" s="140"/>
      <c r="E3" s="140"/>
      <c r="F3" s="140"/>
      <c r="G3" s="140"/>
      <c r="H3" s="140"/>
      <c r="I3" s="140"/>
      <c r="J3" s="140"/>
      <c r="K3" s="140"/>
      <c r="L3" s="140"/>
      <c r="M3" s="140"/>
      <c r="N3" s="140"/>
    </row>
    <row r="4" spans="1:20" ht="18" customHeight="1" x14ac:dyDescent="0.2">
      <c r="A4" s="369" t="s">
        <v>46</v>
      </c>
      <c r="B4" s="370"/>
      <c r="C4" s="370"/>
      <c r="D4" s="370"/>
      <c r="E4" s="370"/>
      <c r="F4" s="371"/>
      <c r="G4" s="7"/>
      <c r="H4" s="372" t="s">
        <v>51</v>
      </c>
      <c r="I4" s="373"/>
      <c r="J4" s="373"/>
      <c r="K4" s="373"/>
      <c r="L4" s="373"/>
      <c r="M4" s="373"/>
      <c r="N4" s="374"/>
      <c r="P4" t="s">
        <v>305</v>
      </c>
    </row>
    <row r="5" spans="1:20" ht="20.100000000000001" customHeight="1" x14ac:dyDescent="0.2">
      <c r="A5" s="105" t="s">
        <v>47</v>
      </c>
      <c r="B5" s="346"/>
      <c r="C5" s="346"/>
      <c r="D5" s="346"/>
      <c r="E5" s="346"/>
      <c r="F5" s="347"/>
      <c r="G5" s="8"/>
      <c r="H5" s="361" t="s">
        <v>42</v>
      </c>
      <c r="I5" s="362"/>
      <c r="J5" s="363"/>
      <c r="K5" s="364"/>
      <c r="L5" s="365"/>
      <c r="M5" s="365"/>
      <c r="N5" s="366"/>
      <c r="P5" s="360" t="s">
        <v>306</v>
      </c>
      <c r="Q5" s="360"/>
      <c r="R5" s="360"/>
      <c r="S5" s="360"/>
      <c r="T5" s="360"/>
    </row>
    <row r="6" spans="1:20" ht="20.100000000000001" customHeight="1" x14ac:dyDescent="0.2">
      <c r="A6" s="105" t="s">
        <v>48</v>
      </c>
      <c r="B6" s="346"/>
      <c r="C6" s="346"/>
      <c r="D6" s="346"/>
      <c r="E6" s="346"/>
      <c r="F6" s="347"/>
      <c r="G6" s="8"/>
      <c r="H6" s="361" t="s">
        <v>43</v>
      </c>
      <c r="I6" s="362"/>
      <c r="J6" s="363"/>
      <c r="K6" s="364"/>
      <c r="L6" s="365"/>
      <c r="M6" s="365"/>
      <c r="N6" s="366"/>
      <c r="P6" s="360"/>
      <c r="Q6" s="360"/>
      <c r="R6" s="360"/>
      <c r="S6" s="360"/>
      <c r="T6" s="360"/>
    </row>
    <row r="7" spans="1:20" ht="20.100000000000001" customHeight="1" x14ac:dyDescent="0.2">
      <c r="A7" s="105" t="s">
        <v>44</v>
      </c>
      <c r="B7" s="346"/>
      <c r="C7" s="346"/>
      <c r="D7" s="346"/>
      <c r="E7" s="346"/>
      <c r="F7" s="347"/>
      <c r="G7" s="8"/>
      <c r="H7" s="361" t="s">
        <v>44</v>
      </c>
      <c r="I7" s="362"/>
      <c r="J7" s="363"/>
      <c r="K7" s="364"/>
      <c r="L7" s="365"/>
      <c r="M7" s="365"/>
      <c r="N7" s="366"/>
      <c r="P7" s="360"/>
      <c r="Q7" s="360"/>
      <c r="R7" s="360"/>
      <c r="S7" s="360"/>
      <c r="T7" s="360"/>
    </row>
    <row r="8" spans="1:20" ht="20.100000000000001" customHeight="1" thickBot="1" x14ac:dyDescent="0.25">
      <c r="A8" s="105" t="s">
        <v>49</v>
      </c>
      <c r="B8" s="346"/>
      <c r="C8" s="346"/>
      <c r="D8" s="346"/>
      <c r="E8" s="346"/>
      <c r="F8" s="347"/>
      <c r="G8" s="8"/>
      <c r="H8" s="348" t="s">
        <v>45</v>
      </c>
      <c r="I8" s="349"/>
      <c r="J8" s="350"/>
      <c r="K8" s="351"/>
      <c r="L8" s="352"/>
      <c r="M8" s="352"/>
      <c r="N8" s="353"/>
    </row>
    <row r="9" spans="1:20" ht="20.100000000000001" customHeight="1" thickBot="1" x14ac:dyDescent="0.25">
      <c r="A9" s="106" t="s">
        <v>50</v>
      </c>
      <c r="B9" s="354"/>
      <c r="C9" s="355"/>
      <c r="D9" s="355"/>
      <c r="E9" s="355"/>
      <c r="F9" s="356"/>
      <c r="G9" s="9"/>
      <c r="H9" s="9"/>
      <c r="I9" s="9"/>
      <c r="J9" s="9"/>
      <c r="K9" s="9"/>
      <c r="L9" s="9"/>
      <c r="M9" s="9"/>
      <c r="N9" s="9"/>
    </row>
    <row r="10" spans="1:20" ht="16.5" customHeight="1" x14ac:dyDescent="0.2">
      <c r="C10" s="5"/>
      <c r="D10" s="5"/>
      <c r="E10" s="5"/>
      <c r="F10" s="5"/>
      <c r="G10" s="5"/>
      <c r="H10" s="5"/>
    </row>
    <row r="11" spans="1:20" ht="16.5" customHeight="1" x14ac:dyDescent="0.2">
      <c r="A11" s="357" t="s">
        <v>52</v>
      </c>
      <c r="B11" s="357"/>
      <c r="C11" s="357"/>
      <c r="D11" s="357"/>
      <c r="E11" s="357"/>
      <c r="F11" s="357"/>
      <c r="G11" s="357"/>
      <c r="H11" s="357"/>
      <c r="I11" s="357"/>
      <c r="J11" s="357"/>
      <c r="K11" s="357"/>
      <c r="L11" s="357"/>
      <c r="M11" s="357"/>
      <c r="N11" s="357"/>
    </row>
    <row r="12" spans="1:20" ht="3.75" customHeight="1" thickBot="1" x14ac:dyDescent="0.25"/>
    <row r="13" spans="1:20" ht="32.25" customHeight="1" x14ac:dyDescent="0.2">
      <c r="A13" s="358" t="s">
        <v>27</v>
      </c>
      <c r="B13" s="337" t="s">
        <v>285</v>
      </c>
      <c r="C13" s="339" t="s">
        <v>286</v>
      </c>
      <c r="D13" s="339" t="s">
        <v>28</v>
      </c>
      <c r="E13" s="341" t="s">
        <v>332</v>
      </c>
      <c r="F13" s="342"/>
      <c r="G13" s="343"/>
      <c r="H13" s="337" t="s">
        <v>291</v>
      </c>
      <c r="I13" s="339" t="s">
        <v>32</v>
      </c>
      <c r="J13" s="337" t="s">
        <v>33</v>
      </c>
      <c r="K13" s="341" t="s">
        <v>34</v>
      </c>
      <c r="L13" s="342"/>
      <c r="M13" s="343"/>
      <c r="N13" s="344" t="s">
        <v>35</v>
      </c>
    </row>
    <row r="14" spans="1:20" ht="13.5" thickBot="1" x14ac:dyDescent="0.25">
      <c r="A14" s="359"/>
      <c r="B14" s="338"/>
      <c r="C14" s="340"/>
      <c r="D14" s="340"/>
      <c r="E14" s="2" t="s">
        <v>29</v>
      </c>
      <c r="F14" s="3" t="s">
        <v>30</v>
      </c>
      <c r="G14" s="4" t="s">
        <v>31</v>
      </c>
      <c r="H14" s="338"/>
      <c r="I14" s="340"/>
      <c r="J14" s="338"/>
      <c r="K14" s="2" t="s">
        <v>29</v>
      </c>
      <c r="L14" s="3" t="s">
        <v>30</v>
      </c>
      <c r="M14" s="4" t="s">
        <v>31</v>
      </c>
      <c r="N14" s="345"/>
    </row>
    <row r="15" spans="1:20" ht="33.75" customHeight="1" x14ac:dyDescent="0.2">
      <c r="A15" s="71" t="s">
        <v>358</v>
      </c>
      <c r="B15" s="72">
        <v>114.55</v>
      </c>
      <c r="C15" s="73" t="s">
        <v>287</v>
      </c>
      <c r="D15" s="160" t="s">
        <v>357</v>
      </c>
      <c r="E15" s="74"/>
      <c r="F15" s="154" t="s">
        <v>36</v>
      </c>
      <c r="G15" s="76"/>
      <c r="H15" s="164" t="s">
        <v>39</v>
      </c>
      <c r="I15" s="78">
        <v>5000</v>
      </c>
      <c r="J15" s="117">
        <f t="shared" ref="J15:J25" si="0">IF(I15&lt;&gt;"",B15/I15,0)</f>
        <v>2.291E-2</v>
      </c>
      <c r="K15" s="118">
        <f t="shared" ref="K15:M25" si="1">IF(E15&lt;&gt;"",$J15,)</f>
        <v>0</v>
      </c>
      <c r="L15" s="119">
        <f t="shared" si="1"/>
        <v>2.291E-2</v>
      </c>
      <c r="M15" s="120">
        <f t="shared" si="1"/>
        <v>0</v>
      </c>
      <c r="N15" s="107"/>
    </row>
    <row r="16" spans="1:20" ht="71.25" customHeight="1" thickBot="1" x14ac:dyDescent="0.25">
      <c r="A16" s="459" t="s">
        <v>359</v>
      </c>
      <c r="B16" s="89">
        <v>0.3</v>
      </c>
      <c r="C16" s="278" t="s">
        <v>287</v>
      </c>
      <c r="D16" s="145" t="s">
        <v>373</v>
      </c>
      <c r="E16" s="460" t="s">
        <v>36</v>
      </c>
      <c r="F16" s="173"/>
      <c r="G16" s="174"/>
      <c r="H16" s="461" t="s">
        <v>39</v>
      </c>
      <c r="I16" s="176">
        <v>0.5</v>
      </c>
      <c r="J16" s="177">
        <f t="shared" si="0"/>
        <v>0.6</v>
      </c>
      <c r="K16" s="178">
        <f t="shared" si="1"/>
        <v>0.6</v>
      </c>
      <c r="L16" s="179">
        <f t="shared" si="1"/>
        <v>0</v>
      </c>
      <c r="M16" s="180">
        <f t="shared" si="1"/>
        <v>0</v>
      </c>
      <c r="N16" s="109"/>
    </row>
    <row r="17" spans="1:18" ht="46.5" customHeight="1" x14ac:dyDescent="0.2">
      <c r="A17" s="466" t="s">
        <v>360</v>
      </c>
      <c r="B17" s="280">
        <v>5</v>
      </c>
      <c r="C17" s="467" t="s">
        <v>365</v>
      </c>
      <c r="D17" s="468" t="s">
        <v>389</v>
      </c>
      <c r="E17" s="74"/>
      <c r="F17" s="154" t="s">
        <v>36</v>
      </c>
      <c r="G17" s="76"/>
      <c r="H17" s="164" t="s">
        <v>39</v>
      </c>
      <c r="I17" s="78">
        <v>50</v>
      </c>
      <c r="J17" s="117">
        <f>IF(I17&lt;&gt;"",B17/I17,0)</f>
        <v>0.1</v>
      </c>
      <c r="K17" s="118">
        <f t="shared" si="1"/>
        <v>0</v>
      </c>
      <c r="L17" s="119">
        <f t="shared" si="1"/>
        <v>0.1</v>
      </c>
      <c r="M17" s="120">
        <f t="shared" si="1"/>
        <v>0</v>
      </c>
      <c r="N17" s="474" t="s">
        <v>392</v>
      </c>
    </row>
    <row r="18" spans="1:18" ht="33" customHeight="1" thickBot="1" x14ac:dyDescent="0.25">
      <c r="A18" s="469" t="s">
        <v>360</v>
      </c>
      <c r="B18" s="470">
        <v>5</v>
      </c>
      <c r="C18" s="94" t="s">
        <v>365</v>
      </c>
      <c r="D18" s="471" t="s">
        <v>390</v>
      </c>
      <c r="E18" s="96"/>
      <c r="F18" s="97"/>
      <c r="G18" s="170" t="s">
        <v>36</v>
      </c>
      <c r="H18" s="472" t="s">
        <v>39</v>
      </c>
      <c r="I18" s="100">
        <v>100</v>
      </c>
      <c r="J18" s="125">
        <f>IF(I18&lt;&gt;"",B18/I18,0)</f>
        <v>0.05</v>
      </c>
      <c r="K18" s="126">
        <f t="shared" si="1"/>
        <v>0</v>
      </c>
      <c r="L18" s="127">
        <f t="shared" si="1"/>
        <v>0</v>
      </c>
      <c r="M18" s="128">
        <f t="shared" si="1"/>
        <v>0.05</v>
      </c>
      <c r="N18" s="475" t="s">
        <v>185</v>
      </c>
    </row>
    <row r="19" spans="1:18" ht="33.75" customHeight="1" x14ac:dyDescent="0.2">
      <c r="A19" s="277" t="s">
        <v>283</v>
      </c>
      <c r="B19" s="462">
        <v>28.52</v>
      </c>
      <c r="C19" s="279" t="s">
        <v>287</v>
      </c>
      <c r="D19" s="463" t="s">
        <v>364</v>
      </c>
      <c r="E19" s="248"/>
      <c r="F19" s="464" t="s">
        <v>36</v>
      </c>
      <c r="G19" s="250"/>
      <c r="H19" s="465" t="s">
        <v>38</v>
      </c>
      <c r="I19" s="252">
        <v>200</v>
      </c>
      <c r="J19" s="253">
        <f t="shared" si="0"/>
        <v>0.1426</v>
      </c>
      <c r="K19" s="254">
        <f t="shared" si="1"/>
        <v>0</v>
      </c>
      <c r="L19" s="255">
        <f t="shared" si="1"/>
        <v>0.1426</v>
      </c>
      <c r="M19" s="256">
        <f t="shared" si="1"/>
        <v>0</v>
      </c>
      <c r="N19" s="257"/>
    </row>
    <row r="20" spans="1:18" ht="37.5" customHeight="1" x14ac:dyDescent="0.2">
      <c r="A20" s="158" t="s">
        <v>361</v>
      </c>
      <c r="B20" s="89">
        <v>3.92</v>
      </c>
      <c r="C20" s="90" t="s">
        <v>366</v>
      </c>
      <c r="D20" s="145" t="s">
        <v>363</v>
      </c>
      <c r="E20" s="82"/>
      <c r="F20" s="156" t="s">
        <v>36</v>
      </c>
      <c r="G20" s="84"/>
      <c r="H20" s="165" t="s">
        <v>38</v>
      </c>
      <c r="I20" s="86">
        <v>5</v>
      </c>
      <c r="J20" s="121">
        <f t="shared" si="0"/>
        <v>0.78400000000000003</v>
      </c>
      <c r="K20" s="122">
        <f t="shared" si="1"/>
        <v>0</v>
      </c>
      <c r="L20" s="123">
        <f t="shared" si="1"/>
        <v>0.78400000000000003</v>
      </c>
      <c r="M20" s="124">
        <f t="shared" si="1"/>
        <v>0</v>
      </c>
      <c r="N20" s="108"/>
    </row>
    <row r="21" spans="1:18" ht="85.5" customHeight="1" x14ac:dyDescent="0.2">
      <c r="A21" s="458" t="s">
        <v>362</v>
      </c>
      <c r="B21" s="89">
        <v>385</v>
      </c>
      <c r="C21" s="90" t="s">
        <v>287</v>
      </c>
      <c r="D21" s="145" t="s">
        <v>391</v>
      </c>
      <c r="E21" s="82"/>
      <c r="F21" s="156" t="s">
        <v>36</v>
      </c>
      <c r="G21" s="157" t="s">
        <v>36</v>
      </c>
      <c r="H21" s="165" t="s">
        <v>38</v>
      </c>
      <c r="I21" s="86">
        <v>2500</v>
      </c>
      <c r="J21" s="121">
        <f t="shared" si="0"/>
        <v>0.154</v>
      </c>
      <c r="K21" s="122">
        <f t="shared" si="1"/>
        <v>0</v>
      </c>
      <c r="L21" s="123">
        <f t="shared" si="1"/>
        <v>0.154</v>
      </c>
      <c r="M21" s="124">
        <f t="shared" si="1"/>
        <v>0.154</v>
      </c>
      <c r="N21" s="476" t="s">
        <v>393</v>
      </c>
    </row>
    <row r="22" spans="1:18" ht="34.5" customHeight="1" x14ac:dyDescent="0.2">
      <c r="A22" s="159" t="s">
        <v>367</v>
      </c>
      <c r="B22" s="89">
        <v>20</v>
      </c>
      <c r="C22" s="90" t="s">
        <v>365</v>
      </c>
      <c r="D22" s="145" t="s">
        <v>370</v>
      </c>
      <c r="E22" s="82"/>
      <c r="F22" s="83"/>
      <c r="G22" s="157" t="s">
        <v>36</v>
      </c>
      <c r="H22" s="165" t="s">
        <v>39</v>
      </c>
      <c r="I22" s="86">
        <v>200</v>
      </c>
      <c r="J22" s="121">
        <f t="shared" si="0"/>
        <v>0.1</v>
      </c>
      <c r="K22" s="122">
        <f t="shared" si="1"/>
        <v>0</v>
      </c>
      <c r="L22" s="123">
        <f t="shared" si="1"/>
        <v>0</v>
      </c>
      <c r="M22" s="124">
        <f t="shared" si="1"/>
        <v>0.1</v>
      </c>
      <c r="N22" s="109"/>
    </row>
    <row r="23" spans="1:18" ht="29.25" customHeight="1" x14ac:dyDescent="0.2">
      <c r="A23" s="159" t="s">
        <v>368</v>
      </c>
      <c r="B23" s="89">
        <v>20</v>
      </c>
      <c r="C23" s="90" t="s">
        <v>287</v>
      </c>
      <c r="D23" s="145" t="s">
        <v>371</v>
      </c>
      <c r="E23" s="82"/>
      <c r="F23" s="156" t="s">
        <v>36</v>
      </c>
      <c r="G23" s="84"/>
      <c r="H23" s="165" t="s">
        <v>39</v>
      </c>
      <c r="I23" s="86">
        <v>50</v>
      </c>
      <c r="J23" s="121">
        <f>IF(I23&lt;&gt;"",B23/I23,0)</f>
        <v>0.4</v>
      </c>
      <c r="K23" s="122">
        <f>IF(E23&lt;&gt;"",$J23,)</f>
        <v>0</v>
      </c>
      <c r="L23" s="123">
        <f>IF(F23&lt;&gt;"",$J23,)</f>
        <v>0.4</v>
      </c>
      <c r="M23" s="124">
        <f>IF(G23&lt;&gt;"",$J23,)</f>
        <v>0</v>
      </c>
      <c r="N23" s="109"/>
    </row>
    <row r="24" spans="1:18" ht="45" customHeight="1" x14ac:dyDescent="0.2">
      <c r="A24" s="159" t="s">
        <v>369</v>
      </c>
      <c r="B24" s="89">
        <v>5.0599999999999996</v>
      </c>
      <c r="C24" s="90" t="s">
        <v>287</v>
      </c>
      <c r="D24" s="145" t="s">
        <v>372</v>
      </c>
      <c r="E24" s="155" t="s">
        <v>36</v>
      </c>
      <c r="F24" s="83"/>
      <c r="G24" s="84"/>
      <c r="H24" s="165" t="s">
        <v>39</v>
      </c>
      <c r="I24" s="86">
        <v>50</v>
      </c>
      <c r="J24" s="121">
        <f t="shared" si="0"/>
        <v>0.1012</v>
      </c>
      <c r="K24" s="122">
        <f t="shared" si="1"/>
        <v>0.1012</v>
      </c>
      <c r="L24" s="123">
        <f t="shared" si="1"/>
        <v>0</v>
      </c>
      <c r="M24" s="124">
        <f t="shared" si="1"/>
        <v>0</v>
      </c>
      <c r="N24" s="109"/>
    </row>
    <row r="25" spans="1:18" ht="45" customHeight="1" thickBot="1" x14ac:dyDescent="0.25">
      <c r="A25" s="92"/>
      <c r="B25" s="93"/>
      <c r="C25" s="94"/>
      <c r="D25" s="95"/>
      <c r="E25" s="96"/>
      <c r="F25" s="97"/>
      <c r="G25" s="98"/>
      <c r="H25" s="99"/>
      <c r="I25" s="100"/>
      <c r="J25" s="125">
        <f t="shared" si="0"/>
        <v>0</v>
      </c>
      <c r="K25" s="126">
        <f t="shared" si="1"/>
        <v>0</v>
      </c>
      <c r="L25" s="127">
        <f t="shared" si="1"/>
        <v>0</v>
      </c>
      <c r="M25" s="128">
        <f t="shared" si="1"/>
        <v>0</v>
      </c>
      <c r="N25" s="110"/>
    </row>
    <row r="26" spans="1:18" ht="21.75" customHeight="1" thickBot="1" x14ac:dyDescent="0.3">
      <c r="J26" s="1" t="s">
        <v>37</v>
      </c>
      <c r="K26" s="129">
        <f>SUM(K15:K25)</f>
        <v>0.70119999999999993</v>
      </c>
      <c r="L26" s="130">
        <f>SUM(L15:L25)</f>
        <v>1.60351</v>
      </c>
      <c r="M26" s="131">
        <f>SUM(M15:M25)</f>
        <v>0.30400000000000005</v>
      </c>
    </row>
    <row r="27" spans="1:18" ht="13.5" thickBot="1" x14ac:dyDescent="0.25"/>
    <row r="28" spans="1:18" ht="20.25" customHeight="1" x14ac:dyDescent="0.2">
      <c r="A28" s="335" t="s">
        <v>55</v>
      </c>
      <c r="B28" s="336"/>
      <c r="C28" s="336"/>
      <c r="D28" s="336"/>
      <c r="E28" s="336"/>
      <c r="F28" s="336"/>
      <c r="G28" s="336"/>
      <c r="H28" s="336"/>
      <c r="I28" s="336"/>
      <c r="J28" s="336"/>
      <c r="K28" s="336"/>
      <c r="L28" s="336"/>
      <c r="M28" s="336"/>
      <c r="N28" s="134" t="s">
        <v>333</v>
      </c>
      <c r="R28" s="132"/>
    </row>
    <row r="29" spans="1:18" ht="28.5" customHeight="1" x14ac:dyDescent="0.2">
      <c r="A29" s="328" t="str">
        <f>IF(MAX(N29,N31)&gt;1,"Množství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látek nebo součet poměrných množství látek umístěných v objektu provedený podle vzorce a za podmínek uvedených v příloze č. 1 k zákonu je větší než 1 a je nutné zpracovat návrh na zařazení objektu do skupiny A či B.</v>
      </c>
      <c r="B29" s="329"/>
      <c r="C29" s="329"/>
      <c r="D29" s="329"/>
      <c r="E29" s="329"/>
      <c r="F29" s="329"/>
      <c r="G29" s="329"/>
      <c r="H29" s="329"/>
      <c r="I29" s="329"/>
      <c r="J29" s="329"/>
      <c r="K29" s="329"/>
      <c r="L29" s="329"/>
      <c r="M29" s="329"/>
      <c r="N29" s="135">
        <f>MAX(J15:J25)</f>
        <v>0.78400000000000003</v>
      </c>
    </row>
    <row r="30" spans="1:18" ht="12" customHeight="1" x14ac:dyDescent="0.2">
      <c r="A30" s="328"/>
      <c r="B30" s="329"/>
      <c r="C30" s="329"/>
      <c r="D30" s="329"/>
      <c r="E30" s="329"/>
      <c r="F30" s="329"/>
      <c r="G30" s="329"/>
      <c r="H30" s="329"/>
      <c r="I30" s="329"/>
      <c r="J30" s="329"/>
      <c r="K30" s="329"/>
      <c r="L30" s="329"/>
      <c r="M30" s="329"/>
      <c r="N30" s="134" t="s">
        <v>334</v>
      </c>
    </row>
    <row r="31" spans="1:18" ht="25.5" customHeight="1" x14ac:dyDescent="0.2">
      <c r="A31" s="328"/>
      <c r="B31" s="329"/>
      <c r="C31" s="329"/>
      <c r="D31" s="329"/>
      <c r="E31" s="329"/>
      <c r="F31" s="329"/>
      <c r="G31" s="329"/>
      <c r="H31" s="329"/>
      <c r="I31" s="329"/>
      <c r="J31" s="329"/>
      <c r="K31" s="329"/>
      <c r="L31" s="329"/>
      <c r="M31" s="329"/>
      <c r="N31" s="135">
        <f>MAX(K26:M26)</f>
        <v>1.60351</v>
      </c>
    </row>
    <row r="32" spans="1:18" ht="9" customHeight="1" x14ac:dyDescent="0.2">
      <c r="A32" s="11"/>
      <c r="B32" s="10"/>
      <c r="C32" s="10"/>
      <c r="D32" s="10"/>
      <c r="E32" s="10"/>
      <c r="F32" s="10"/>
      <c r="G32" s="10"/>
      <c r="H32" s="10"/>
      <c r="I32" s="10"/>
      <c r="J32" s="10"/>
      <c r="K32" s="10"/>
      <c r="L32" s="10"/>
      <c r="M32" s="10"/>
      <c r="N32" s="12"/>
    </row>
    <row r="33" spans="1:14" ht="33.75" customHeight="1" thickBot="1" x14ac:dyDescent="0.25">
      <c r="A33" s="330" t="str">
        <f>IF(AND(N29&lt;1,N31&lt;1)=TRUE,(IF(OR(N29&gt;0.02,N31&gt;0.02)=TRUE,"Množství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
      </c>
      <c r="B33" s="331"/>
      <c r="C33" s="331"/>
      <c r="D33" s="331"/>
      <c r="E33" s="331"/>
      <c r="F33" s="331"/>
      <c r="G33" s="331"/>
      <c r="H33" s="331"/>
      <c r="I33" s="331"/>
      <c r="J33" s="331"/>
      <c r="K33" s="331"/>
      <c r="L33" s="331"/>
      <c r="M33" s="331"/>
      <c r="N33" s="133"/>
    </row>
    <row r="34" spans="1:14" ht="7.5" customHeight="1" x14ac:dyDescent="0.2">
      <c r="A34" s="101"/>
      <c r="B34" s="101"/>
      <c r="C34" s="101"/>
      <c r="D34" s="101"/>
      <c r="E34" s="101"/>
      <c r="F34" s="101"/>
      <c r="G34" s="101"/>
      <c r="H34" s="101"/>
      <c r="I34" s="101"/>
      <c r="J34" s="101"/>
      <c r="K34" s="101"/>
      <c r="L34" s="101"/>
      <c r="M34" s="101"/>
      <c r="N34" s="102"/>
    </row>
    <row r="35" spans="1:14" ht="58.5" customHeight="1" x14ac:dyDescent="0.2">
      <c r="A35" s="139" t="s">
        <v>307</v>
      </c>
      <c r="B35" s="103"/>
      <c r="C35" s="103"/>
      <c r="D35" s="332" t="s">
        <v>54</v>
      </c>
      <c r="E35" s="332"/>
      <c r="F35" s="332"/>
      <c r="G35" s="332"/>
      <c r="H35" s="332"/>
      <c r="I35" s="103"/>
      <c r="J35" s="103"/>
      <c r="K35" s="102"/>
      <c r="L35" s="102"/>
      <c r="M35" s="102"/>
      <c r="N35" s="103"/>
    </row>
    <row r="36" spans="1:14" x14ac:dyDescent="0.2">
      <c r="A36" s="104"/>
      <c r="B36" s="102"/>
      <c r="C36" s="102"/>
      <c r="D36" s="102"/>
      <c r="E36" s="102"/>
      <c r="F36" s="102"/>
      <c r="G36" s="102"/>
      <c r="H36" s="102"/>
      <c r="I36" s="102"/>
      <c r="J36" s="102"/>
      <c r="K36" s="102"/>
      <c r="L36" s="102"/>
      <c r="M36" s="102"/>
      <c r="N36" s="102"/>
    </row>
  </sheetData>
  <mergeCells count="33">
    <mergeCell ref="A1:N1"/>
    <mergeCell ref="A2:N2"/>
    <mergeCell ref="A4:F4"/>
    <mergeCell ref="H4:N4"/>
    <mergeCell ref="B5:F5"/>
    <mergeCell ref="H5:J5"/>
    <mergeCell ref="K5:N5"/>
    <mergeCell ref="P5:T7"/>
    <mergeCell ref="B6:F6"/>
    <mergeCell ref="H6:J6"/>
    <mergeCell ref="K6:N6"/>
    <mergeCell ref="B7:F7"/>
    <mergeCell ref="H7:J7"/>
    <mergeCell ref="K7:N7"/>
    <mergeCell ref="A13:A14"/>
    <mergeCell ref="B13:B14"/>
    <mergeCell ref="C13:C14"/>
    <mergeCell ref="D13:D14"/>
    <mergeCell ref="E13:G13"/>
    <mergeCell ref="B8:F8"/>
    <mergeCell ref="H8:J8"/>
    <mergeCell ref="K8:N8"/>
    <mergeCell ref="B9:F9"/>
    <mergeCell ref="A11:N11"/>
    <mergeCell ref="H13:H14"/>
    <mergeCell ref="I13:I14"/>
    <mergeCell ref="J13:J14"/>
    <mergeCell ref="K13:M13"/>
    <mergeCell ref="N13:N14"/>
    <mergeCell ref="A29:M31"/>
    <mergeCell ref="A33:M33"/>
    <mergeCell ref="D35:H35"/>
    <mergeCell ref="A28:M28"/>
  </mergeCells>
  <conditionalFormatting sqref="A32:B32">
    <cfRule type="expression" dxfId="79" priority="2" stopIfTrue="1">
      <formula>N32&gt;1</formula>
    </cfRule>
    <cfRule type="expression" dxfId="78" priority="3" stopIfTrue="1">
      <formula>N32&lt;=1</formula>
    </cfRule>
  </conditionalFormatting>
  <conditionalFormatting sqref="D32:M32">
    <cfRule type="expression" dxfId="77" priority="4" stopIfTrue="1">
      <formula>P32&gt;1</formula>
    </cfRule>
    <cfRule type="expression" dxfId="76" priority="5" stopIfTrue="1">
      <formula>P32&lt;=1</formula>
    </cfRule>
  </conditionalFormatting>
  <conditionalFormatting sqref="C32">
    <cfRule type="expression" dxfId="75" priority="6" stopIfTrue="1">
      <formula>#REF!&gt;1</formula>
    </cfRule>
    <cfRule type="expression" dxfId="74" priority="7" stopIfTrue="1">
      <formula>#REF!&lt;=1</formula>
    </cfRule>
  </conditionalFormatting>
  <conditionalFormatting sqref="A33:B33">
    <cfRule type="expression" dxfId="73" priority="8" stopIfTrue="1">
      <formula>OR(N29&gt;0.02,N31&gt;0.02)=TRUE</formula>
    </cfRule>
    <cfRule type="expression" dxfId="72" priority="9" stopIfTrue="1">
      <formula>OR(N29&gt;0.02,N31&gt;0.02)=FALSE</formula>
    </cfRule>
  </conditionalFormatting>
  <conditionalFormatting sqref="D33:M33">
    <cfRule type="expression" dxfId="71" priority="10" stopIfTrue="1">
      <formula>OR(P29&gt;0.02,P31&gt;0.02)=TRUE</formula>
    </cfRule>
    <cfRule type="expression" dxfId="70" priority="11" stopIfTrue="1">
      <formula>OR(P29&gt;0.02,P31&gt;0.02)=FALSE</formula>
    </cfRule>
  </conditionalFormatting>
  <conditionalFormatting sqref="C33">
    <cfRule type="expression" dxfId="69" priority="12" stopIfTrue="1">
      <formula>OR(#REF!&gt;0.02,#REF!&gt;0.02)=TRUE</formula>
    </cfRule>
    <cfRule type="expression" dxfId="68" priority="13" stopIfTrue="1">
      <formula>OR(#REF!&gt;0.02,#REF!&gt;0.02)=FALSE</formula>
    </cfRule>
  </conditionalFormatting>
  <conditionalFormatting sqref="K26:M26 J15:M25">
    <cfRule type="expression" dxfId="67" priority="14" stopIfTrue="1">
      <formula>AND(J15&gt;0.02,J15&lt;=1)</formula>
    </cfRule>
    <cfRule type="cellIs" dxfId="66" priority="15" stopIfTrue="1" operator="greaterThan">
      <formula>1</formula>
    </cfRule>
    <cfRule type="cellIs" dxfId="65" priority="16" stopIfTrue="1" operator="lessThanOrEqual">
      <formula>0.02</formula>
    </cfRule>
  </conditionalFormatting>
  <conditionalFormatting sqref="N29 N31">
    <cfRule type="cellIs" dxfId="64" priority="17" stopIfTrue="1" operator="lessThanOrEqual">
      <formula>1</formula>
    </cfRule>
    <cfRule type="cellIs" dxfId="63" priority="18" stopIfTrue="1" operator="greaterThan">
      <formula>1</formula>
    </cfRule>
  </conditionalFormatting>
  <conditionalFormatting sqref="E22:G25">
    <cfRule type="cellIs" dxfId="62" priority="19" stopIfTrue="1" operator="notEqual">
      <formula>""</formula>
    </cfRule>
  </conditionalFormatting>
  <conditionalFormatting sqref="E15:G21">
    <cfRule type="cellIs" dxfId="61" priority="1" stopIfTrue="1" operator="notEqual">
      <formula>""</formula>
    </cfRule>
  </conditionalFormatting>
  <conditionalFormatting sqref="A29">
    <cfRule type="expression" dxfId="60" priority="20" stopIfTrue="1">
      <formula>N31&gt;1</formula>
    </cfRule>
    <cfRule type="expression" dxfId="59" priority="21" stopIfTrue="1">
      <formula>N31&lt;=1</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38"/>
  <sheetViews>
    <sheetView showGridLines="0" view="pageBreakPreview" topLeftCell="A4" zoomScale="130" zoomScaleNormal="115" zoomScaleSheetLayoutView="130" workbookViewId="0">
      <selection activeCell="A17" sqref="A17:I17"/>
    </sheetView>
  </sheetViews>
  <sheetFormatPr defaultRowHeight="12.75" x14ac:dyDescent="0.2"/>
  <cols>
    <col min="1" max="1" width="26.7109375" customWidth="1"/>
    <col min="3" max="3" width="8.140625" customWidth="1"/>
    <col min="4" max="4" width="16.5703125" customWidth="1"/>
    <col min="5" max="7" width="4.7109375" customWidth="1"/>
    <col min="8" max="8" width="5.140625" customWidth="1"/>
    <col min="9" max="9" width="7" customWidth="1"/>
    <col min="10" max="10" width="8.42578125" customWidth="1"/>
    <col min="11" max="11" width="8.28515625" customWidth="1"/>
    <col min="12" max="13" width="8.140625" customWidth="1"/>
    <col min="14" max="14" width="22.28515625" customWidth="1"/>
  </cols>
  <sheetData>
    <row r="1" spans="1:20" ht="33.75" x14ac:dyDescent="0.5">
      <c r="A1" s="367" t="s">
        <v>40</v>
      </c>
      <c r="B1" s="367"/>
      <c r="C1" s="367"/>
      <c r="D1" s="367"/>
      <c r="E1" s="367"/>
      <c r="F1" s="367"/>
      <c r="G1" s="367"/>
      <c r="H1" s="367"/>
      <c r="I1" s="367"/>
      <c r="J1" s="367"/>
      <c r="K1" s="367"/>
      <c r="L1" s="367"/>
      <c r="M1" s="367"/>
      <c r="N1" s="367"/>
    </row>
    <row r="2" spans="1:20" x14ac:dyDescent="0.2">
      <c r="A2" s="368" t="s">
        <v>41</v>
      </c>
      <c r="B2" s="368"/>
      <c r="C2" s="368"/>
      <c r="D2" s="368"/>
      <c r="E2" s="368"/>
      <c r="F2" s="368"/>
      <c r="G2" s="368"/>
      <c r="H2" s="368"/>
      <c r="I2" s="368"/>
      <c r="J2" s="368"/>
      <c r="K2" s="368"/>
      <c r="L2" s="368"/>
      <c r="M2" s="368"/>
      <c r="N2" s="368"/>
    </row>
    <row r="3" spans="1:20" ht="13.5" thickBot="1" x14ac:dyDescent="0.25">
      <c r="A3" s="6"/>
      <c r="B3" s="6"/>
      <c r="C3" s="6"/>
      <c r="D3" s="6"/>
      <c r="E3" s="6"/>
      <c r="F3" s="6"/>
      <c r="G3" s="6"/>
      <c r="H3" s="6"/>
      <c r="I3" s="6"/>
      <c r="J3" s="6"/>
      <c r="K3" s="6"/>
      <c r="L3" s="6"/>
      <c r="M3" s="6"/>
      <c r="N3" s="6"/>
    </row>
    <row r="4" spans="1:20" ht="18" customHeight="1" x14ac:dyDescent="0.2">
      <c r="A4" s="369" t="s">
        <v>46</v>
      </c>
      <c r="B4" s="370"/>
      <c r="C4" s="370"/>
      <c r="D4" s="370"/>
      <c r="E4" s="370"/>
      <c r="F4" s="371"/>
      <c r="G4" s="7"/>
      <c r="H4" s="372" t="s">
        <v>51</v>
      </c>
      <c r="I4" s="373"/>
      <c r="J4" s="373"/>
      <c r="K4" s="373"/>
      <c r="L4" s="373"/>
      <c r="M4" s="373"/>
      <c r="N4" s="374"/>
      <c r="P4" t="s">
        <v>305</v>
      </c>
    </row>
    <row r="5" spans="1:20" ht="20.100000000000001" customHeight="1" x14ac:dyDescent="0.2">
      <c r="A5" s="105" t="s">
        <v>47</v>
      </c>
      <c r="B5" s="346"/>
      <c r="C5" s="346"/>
      <c r="D5" s="346"/>
      <c r="E5" s="346"/>
      <c r="F5" s="347"/>
      <c r="G5" s="8"/>
      <c r="H5" s="361" t="s">
        <v>42</v>
      </c>
      <c r="I5" s="362"/>
      <c r="J5" s="363"/>
      <c r="K5" s="364"/>
      <c r="L5" s="365"/>
      <c r="M5" s="365"/>
      <c r="N5" s="366"/>
      <c r="P5" s="360" t="s">
        <v>306</v>
      </c>
      <c r="Q5" s="360"/>
      <c r="R5" s="360"/>
      <c r="S5" s="360"/>
      <c r="T5" s="360"/>
    </row>
    <row r="6" spans="1:20" ht="20.100000000000001" customHeight="1" x14ac:dyDescent="0.2">
      <c r="A6" s="105" t="s">
        <v>48</v>
      </c>
      <c r="B6" s="346"/>
      <c r="C6" s="346"/>
      <c r="D6" s="346"/>
      <c r="E6" s="346"/>
      <c r="F6" s="347"/>
      <c r="G6" s="8"/>
      <c r="H6" s="361" t="s">
        <v>43</v>
      </c>
      <c r="I6" s="362"/>
      <c r="J6" s="363"/>
      <c r="K6" s="364"/>
      <c r="L6" s="365"/>
      <c r="M6" s="365"/>
      <c r="N6" s="366"/>
      <c r="P6" s="360"/>
      <c r="Q6" s="360"/>
      <c r="R6" s="360"/>
      <c r="S6" s="360"/>
      <c r="T6" s="360"/>
    </row>
    <row r="7" spans="1:20" ht="20.100000000000001" customHeight="1" x14ac:dyDescent="0.2">
      <c r="A7" s="105" t="s">
        <v>44</v>
      </c>
      <c r="B7" s="346"/>
      <c r="C7" s="346"/>
      <c r="D7" s="346"/>
      <c r="E7" s="346"/>
      <c r="F7" s="347"/>
      <c r="G7" s="8"/>
      <c r="H7" s="361" t="s">
        <v>44</v>
      </c>
      <c r="I7" s="362"/>
      <c r="J7" s="363"/>
      <c r="K7" s="364"/>
      <c r="L7" s="365"/>
      <c r="M7" s="365"/>
      <c r="N7" s="366"/>
      <c r="P7" s="360"/>
      <c r="Q7" s="360"/>
      <c r="R7" s="360"/>
      <c r="S7" s="360"/>
      <c r="T7" s="360"/>
    </row>
    <row r="8" spans="1:20" ht="20.100000000000001" customHeight="1" thickBot="1" x14ac:dyDescent="0.25">
      <c r="A8" s="105" t="s">
        <v>49</v>
      </c>
      <c r="B8" s="346"/>
      <c r="C8" s="346"/>
      <c r="D8" s="346"/>
      <c r="E8" s="346"/>
      <c r="F8" s="347"/>
      <c r="G8" s="8"/>
      <c r="H8" s="348" t="s">
        <v>45</v>
      </c>
      <c r="I8" s="349"/>
      <c r="J8" s="350"/>
      <c r="K8" s="351"/>
      <c r="L8" s="352"/>
      <c r="M8" s="352"/>
      <c r="N8" s="353"/>
    </row>
    <row r="9" spans="1:20" ht="20.100000000000001" customHeight="1" thickBot="1" x14ac:dyDescent="0.25">
      <c r="A9" s="106" t="s">
        <v>50</v>
      </c>
      <c r="B9" s="354"/>
      <c r="C9" s="355"/>
      <c r="D9" s="355"/>
      <c r="E9" s="355"/>
      <c r="F9" s="356"/>
      <c r="G9" s="9"/>
      <c r="H9" s="9"/>
      <c r="I9" s="9"/>
      <c r="J9" s="9"/>
      <c r="K9" s="9"/>
      <c r="L9" s="9"/>
      <c r="M9" s="9"/>
      <c r="N9" s="9"/>
    </row>
    <row r="10" spans="1:20" ht="16.5" customHeight="1" x14ac:dyDescent="0.2">
      <c r="C10" s="5"/>
      <c r="D10" s="5"/>
      <c r="E10" s="5"/>
      <c r="F10" s="5"/>
      <c r="G10" s="5"/>
      <c r="H10" s="5"/>
    </row>
    <row r="11" spans="1:20" ht="16.5" customHeight="1" x14ac:dyDescent="0.2">
      <c r="A11" s="357" t="s">
        <v>52</v>
      </c>
      <c r="B11" s="357"/>
      <c r="C11" s="357"/>
      <c r="D11" s="357"/>
      <c r="E11" s="357"/>
      <c r="F11" s="357"/>
      <c r="G11" s="357"/>
      <c r="H11" s="357"/>
      <c r="I11" s="357"/>
      <c r="J11" s="357"/>
      <c r="K11" s="357"/>
      <c r="L11" s="357"/>
      <c r="M11" s="357"/>
      <c r="N11" s="357"/>
    </row>
    <row r="12" spans="1:20" ht="3.75" customHeight="1" thickBot="1" x14ac:dyDescent="0.25"/>
    <row r="13" spans="1:20" ht="32.25" customHeight="1" x14ac:dyDescent="0.2">
      <c r="A13" s="358" t="s">
        <v>27</v>
      </c>
      <c r="B13" s="337" t="s">
        <v>285</v>
      </c>
      <c r="C13" s="339" t="s">
        <v>286</v>
      </c>
      <c r="D13" s="339" t="s">
        <v>28</v>
      </c>
      <c r="E13" s="341" t="s">
        <v>356</v>
      </c>
      <c r="F13" s="342"/>
      <c r="G13" s="343"/>
      <c r="H13" s="337" t="s">
        <v>291</v>
      </c>
      <c r="I13" s="339" t="s">
        <v>32</v>
      </c>
      <c r="J13" s="337" t="s">
        <v>33</v>
      </c>
      <c r="K13" s="341" t="s">
        <v>34</v>
      </c>
      <c r="L13" s="342"/>
      <c r="M13" s="343"/>
      <c r="N13" s="344" t="s">
        <v>35</v>
      </c>
    </row>
    <row r="14" spans="1:20" ht="13.5" thickBot="1" x14ac:dyDescent="0.25">
      <c r="A14" s="359"/>
      <c r="B14" s="338"/>
      <c r="C14" s="340"/>
      <c r="D14" s="340"/>
      <c r="E14" s="2" t="s">
        <v>29</v>
      </c>
      <c r="F14" s="3" t="s">
        <v>30</v>
      </c>
      <c r="G14" s="4" t="s">
        <v>31</v>
      </c>
      <c r="H14" s="338"/>
      <c r="I14" s="340"/>
      <c r="J14" s="338"/>
      <c r="K14" s="2" t="s">
        <v>29</v>
      </c>
      <c r="L14" s="3" t="s">
        <v>30</v>
      </c>
      <c r="M14" s="4" t="s">
        <v>31</v>
      </c>
      <c r="N14" s="345"/>
    </row>
    <row r="15" spans="1:20" ht="28.5" customHeight="1" x14ac:dyDescent="0.2">
      <c r="A15" s="71" t="s">
        <v>282</v>
      </c>
      <c r="B15" s="72">
        <v>0.1</v>
      </c>
      <c r="C15" s="73" t="s">
        <v>53</v>
      </c>
      <c r="D15" s="160" t="s">
        <v>289</v>
      </c>
      <c r="E15" s="74"/>
      <c r="F15" s="75" t="s">
        <v>36</v>
      </c>
      <c r="G15" s="76"/>
      <c r="H15" s="77" t="s">
        <v>38</v>
      </c>
      <c r="I15" s="78">
        <v>5</v>
      </c>
      <c r="J15" s="117">
        <f t="shared" ref="J15:J25" si="0">IF(I15&lt;&gt;"",B15/I15,0)</f>
        <v>0.02</v>
      </c>
      <c r="K15" s="118">
        <f t="shared" ref="K15:M25" si="1">IF(E15&lt;&gt;"",$J15,)</f>
        <v>0</v>
      </c>
      <c r="L15" s="119">
        <f t="shared" si="1"/>
        <v>0.02</v>
      </c>
      <c r="M15" s="120">
        <f t="shared" si="1"/>
        <v>0</v>
      </c>
      <c r="N15" s="107"/>
    </row>
    <row r="16" spans="1:20" ht="28.5" customHeight="1" x14ac:dyDescent="0.2">
      <c r="A16" s="79" t="s">
        <v>283</v>
      </c>
      <c r="B16" s="80">
        <v>0.1</v>
      </c>
      <c r="C16" s="81" t="s">
        <v>53</v>
      </c>
      <c r="D16" s="144" t="s">
        <v>290</v>
      </c>
      <c r="E16" s="82"/>
      <c r="F16" s="83" t="s">
        <v>36</v>
      </c>
      <c r="G16" s="84"/>
      <c r="H16" s="85" t="s">
        <v>38</v>
      </c>
      <c r="I16" s="86">
        <v>200</v>
      </c>
      <c r="J16" s="121">
        <f t="shared" si="0"/>
        <v>5.0000000000000001E-4</v>
      </c>
      <c r="K16" s="122">
        <f t="shared" si="1"/>
        <v>0</v>
      </c>
      <c r="L16" s="123">
        <f t="shared" si="1"/>
        <v>5.0000000000000001E-4</v>
      </c>
      <c r="M16" s="124">
        <f t="shared" si="1"/>
        <v>0</v>
      </c>
      <c r="N16" s="108"/>
    </row>
    <row r="17" spans="1:18" ht="27.75" customHeight="1" x14ac:dyDescent="0.2">
      <c r="A17" s="79" t="s">
        <v>284</v>
      </c>
      <c r="B17" s="80">
        <v>0.1</v>
      </c>
      <c r="C17" s="81" t="s">
        <v>53</v>
      </c>
      <c r="D17" s="144" t="s">
        <v>289</v>
      </c>
      <c r="E17" s="82"/>
      <c r="F17" s="83" t="s">
        <v>36</v>
      </c>
      <c r="G17" s="84"/>
      <c r="H17" s="85" t="s">
        <v>38</v>
      </c>
      <c r="I17" s="86">
        <v>50</v>
      </c>
      <c r="J17" s="121">
        <f t="shared" si="0"/>
        <v>2E-3</v>
      </c>
      <c r="K17" s="122">
        <f t="shared" si="1"/>
        <v>0</v>
      </c>
      <c r="L17" s="123">
        <f t="shared" si="1"/>
        <v>2E-3</v>
      </c>
      <c r="M17" s="124">
        <f t="shared" si="1"/>
        <v>0</v>
      </c>
      <c r="N17" s="108"/>
    </row>
    <row r="18" spans="1:18" ht="51.75" customHeight="1" x14ac:dyDescent="0.2">
      <c r="A18" s="87" t="s">
        <v>350</v>
      </c>
      <c r="B18" s="333">
        <v>1.5</v>
      </c>
      <c r="C18" s="81" t="s">
        <v>287</v>
      </c>
      <c r="D18" s="144" t="s">
        <v>344</v>
      </c>
      <c r="E18" s="82" t="s">
        <v>36</v>
      </c>
      <c r="F18" s="83"/>
      <c r="G18" s="84"/>
      <c r="H18" s="85" t="s">
        <v>39</v>
      </c>
      <c r="I18" s="86">
        <v>50</v>
      </c>
      <c r="J18" s="121">
        <f t="shared" si="0"/>
        <v>0.03</v>
      </c>
      <c r="K18" s="122">
        <f t="shared" si="1"/>
        <v>0.03</v>
      </c>
      <c r="L18" s="123">
        <f t="shared" si="1"/>
        <v>0</v>
      </c>
      <c r="M18" s="124">
        <f t="shared" si="1"/>
        <v>0</v>
      </c>
      <c r="N18" s="108" t="s">
        <v>345</v>
      </c>
    </row>
    <row r="19" spans="1:18" ht="42.75" customHeight="1" x14ac:dyDescent="0.2">
      <c r="A19" s="87" t="s">
        <v>351</v>
      </c>
      <c r="B19" s="377"/>
      <c r="C19" s="81" t="s">
        <v>287</v>
      </c>
      <c r="D19" s="144" t="s">
        <v>347</v>
      </c>
      <c r="E19" s="82"/>
      <c r="F19" s="83" t="s">
        <v>36</v>
      </c>
      <c r="G19" s="84"/>
      <c r="H19" s="85" t="s">
        <v>39</v>
      </c>
      <c r="I19" s="86">
        <v>150</v>
      </c>
      <c r="J19" s="121">
        <f>IF(I19&lt;&gt;"",B18/I19,0)</f>
        <v>0.01</v>
      </c>
      <c r="K19" s="122">
        <f t="shared" si="1"/>
        <v>0</v>
      </c>
      <c r="L19" s="123">
        <f t="shared" si="1"/>
        <v>0.01</v>
      </c>
      <c r="M19" s="124">
        <f t="shared" si="1"/>
        <v>0</v>
      </c>
      <c r="N19" s="108" t="s">
        <v>346</v>
      </c>
    </row>
    <row r="20" spans="1:18" ht="41.25" customHeight="1" x14ac:dyDescent="0.2">
      <c r="A20" s="88" t="s">
        <v>352</v>
      </c>
      <c r="B20" s="377"/>
      <c r="C20" s="90" t="s">
        <v>287</v>
      </c>
      <c r="D20" s="145" t="s">
        <v>348</v>
      </c>
      <c r="E20" s="82"/>
      <c r="F20" s="83" t="s">
        <v>36</v>
      </c>
      <c r="G20" s="84"/>
      <c r="H20" s="85" t="s">
        <v>39</v>
      </c>
      <c r="I20" s="86">
        <v>5000</v>
      </c>
      <c r="J20" s="121">
        <f>IF(I20&lt;&gt;"",B18/I20,0)</f>
        <v>2.9999999999999997E-4</v>
      </c>
      <c r="K20" s="122">
        <f t="shared" si="1"/>
        <v>0</v>
      </c>
      <c r="L20" s="123">
        <f t="shared" si="1"/>
        <v>2.9999999999999997E-4</v>
      </c>
      <c r="M20" s="124">
        <f t="shared" si="1"/>
        <v>0</v>
      </c>
      <c r="N20" s="108" t="s">
        <v>346</v>
      </c>
    </row>
    <row r="21" spans="1:18" ht="48.75" customHeight="1" x14ac:dyDescent="0.2">
      <c r="A21" s="88" t="s">
        <v>353</v>
      </c>
      <c r="B21" s="377"/>
      <c r="C21" s="90" t="s">
        <v>287</v>
      </c>
      <c r="D21" s="145" t="s">
        <v>184</v>
      </c>
      <c r="E21" s="82"/>
      <c r="F21" s="83"/>
      <c r="G21" s="84" t="s">
        <v>36</v>
      </c>
      <c r="H21" s="85" t="s">
        <v>39</v>
      </c>
      <c r="I21" s="86">
        <v>100</v>
      </c>
      <c r="J21" s="121">
        <f>IF(I21&lt;&gt;"",B18/I21,0)</f>
        <v>1.4999999999999999E-2</v>
      </c>
      <c r="K21" s="122">
        <f t="shared" si="1"/>
        <v>0</v>
      </c>
      <c r="L21" s="123">
        <f t="shared" si="1"/>
        <v>0</v>
      </c>
      <c r="M21" s="124">
        <f t="shared" si="1"/>
        <v>1.4999999999999999E-2</v>
      </c>
      <c r="N21" s="108" t="s">
        <v>349</v>
      </c>
    </row>
    <row r="22" spans="1:18" ht="43.5" customHeight="1" x14ac:dyDescent="0.2">
      <c r="A22" s="88" t="s">
        <v>354</v>
      </c>
      <c r="B22" s="334"/>
      <c r="C22" s="90" t="s">
        <v>287</v>
      </c>
      <c r="D22" s="145" t="s">
        <v>288</v>
      </c>
      <c r="E22" s="82"/>
      <c r="F22" s="83"/>
      <c r="G22" s="84" t="s">
        <v>36</v>
      </c>
      <c r="H22" s="85" t="s">
        <v>39</v>
      </c>
      <c r="I22" s="86">
        <v>200</v>
      </c>
      <c r="J22" s="121">
        <f>IF(I22&lt;&gt;"",B18/I22,0)</f>
        <v>7.4999999999999997E-3</v>
      </c>
      <c r="K22" s="122">
        <f t="shared" si="1"/>
        <v>0</v>
      </c>
      <c r="L22" s="123">
        <f t="shared" si="1"/>
        <v>0</v>
      </c>
      <c r="M22" s="124">
        <f t="shared" si="1"/>
        <v>7.4999999999999997E-3</v>
      </c>
      <c r="N22" s="108" t="s">
        <v>349</v>
      </c>
    </row>
    <row r="23" spans="1:18" ht="45" customHeight="1" x14ac:dyDescent="0.2">
      <c r="A23" s="88"/>
      <c r="B23" s="89"/>
      <c r="C23" s="90"/>
      <c r="D23" s="91"/>
      <c r="E23" s="82"/>
      <c r="F23" s="83"/>
      <c r="G23" s="84"/>
      <c r="H23" s="85"/>
      <c r="I23" s="86"/>
      <c r="J23" s="121">
        <f>IF(I23&lt;&gt;"",B23/I23,0)</f>
        <v>0</v>
      </c>
      <c r="K23" s="122">
        <f>IF(E23&lt;&gt;"",$J23,)</f>
        <v>0</v>
      </c>
      <c r="L23" s="123">
        <f>IF(F23&lt;&gt;"",$J23,)</f>
        <v>0</v>
      </c>
      <c r="M23" s="124">
        <f>IF(G23&lt;&gt;"",$J23,)</f>
        <v>0</v>
      </c>
      <c r="N23" s="109"/>
    </row>
    <row r="24" spans="1:18" ht="45" customHeight="1" x14ac:dyDescent="0.2">
      <c r="A24" s="88"/>
      <c r="B24" s="89"/>
      <c r="C24" s="90"/>
      <c r="D24" s="91"/>
      <c r="E24" s="82"/>
      <c r="F24" s="83"/>
      <c r="G24" s="84"/>
      <c r="H24" s="85"/>
      <c r="I24" s="86"/>
      <c r="J24" s="121">
        <f t="shared" si="0"/>
        <v>0</v>
      </c>
      <c r="K24" s="122">
        <f t="shared" si="1"/>
        <v>0</v>
      </c>
      <c r="L24" s="123">
        <f t="shared" si="1"/>
        <v>0</v>
      </c>
      <c r="M24" s="124">
        <f t="shared" si="1"/>
        <v>0</v>
      </c>
      <c r="N24" s="109"/>
    </row>
    <row r="25" spans="1:18" ht="45" customHeight="1" thickBot="1" x14ac:dyDescent="0.25">
      <c r="A25" s="92"/>
      <c r="B25" s="93"/>
      <c r="C25" s="94"/>
      <c r="D25" s="95"/>
      <c r="E25" s="96"/>
      <c r="F25" s="97"/>
      <c r="G25" s="98"/>
      <c r="H25" s="99"/>
      <c r="I25" s="100"/>
      <c r="J25" s="125">
        <f t="shared" si="0"/>
        <v>0</v>
      </c>
      <c r="K25" s="126">
        <f t="shared" si="1"/>
        <v>0</v>
      </c>
      <c r="L25" s="127">
        <f t="shared" si="1"/>
        <v>0</v>
      </c>
      <c r="M25" s="128">
        <f t="shared" si="1"/>
        <v>0</v>
      </c>
      <c r="N25" s="110"/>
    </row>
    <row r="26" spans="1:18" ht="21.75" customHeight="1" thickBot="1" x14ac:dyDescent="0.3">
      <c r="J26" s="1" t="s">
        <v>37</v>
      </c>
      <c r="K26" s="129">
        <f>SUM(K15:K25)</f>
        <v>0.03</v>
      </c>
      <c r="L26" s="130">
        <f>SUM(L15:L25)</f>
        <v>3.2800000000000003E-2</v>
      </c>
      <c r="M26" s="131">
        <f>SUM(M15:M25)</f>
        <v>2.2499999999999999E-2</v>
      </c>
    </row>
    <row r="27" spans="1:18" ht="15.75" x14ac:dyDescent="0.25">
      <c r="A27" s="143" t="s">
        <v>355</v>
      </c>
    </row>
    <row r="28" spans="1:18" x14ac:dyDescent="0.2">
      <c r="A28" s="375" t="s">
        <v>381</v>
      </c>
      <c r="B28" s="375"/>
      <c r="C28" s="375"/>
      <c r="D28" s="375"/>
      <c r="E28" s="375"/>
      <c r="F28" s="375"/>
      <c r="G28" s="375"/>
      <c r="H28" s="375"/>
      <c r="I28" s="375"/>
      <c r="J28" s="375"/>
      <c r="K28" s="375"/>
      <c r="L28" s="375"/>
      <c r="M28" s="375"/>
      <c r="N28" s="375"/>
    </row>
    <row r="29" spans="1:18" ht="13.5" thickBot="1" x14ac:dyDescent="0.25">
      <c r="A29" s="376"/>
      <c r="B29" s="376"/>
      <c r="C29" s="376"/>
      <c r="D29" s="376"/>
      <c r="E29" s="376"/>
      <c r="F29" s="376"/>
      <c r="G29" s="376"/>
      <c r="H29" s="376"/>
      <c r="I29" s="376"/>
      <c r="J29" s="376"/>
      <c r="K29" s="376"/>
      <c r="L29" s="376"/>
      <c r="M29" s="376"/>
      <c r="N29" s="376"/>
    </row>
    <row r="30" spans="1:18" ht="20.25" customHeight="1" x14ac:dyDescent="0.2">
      <c r="A30" s="335" t="s">
        <v>55</v>
      </c>
      <c r="B30" s="336"/>
      <c r="C30" s="336"/>
      <c r="D30" s="336"/>
      <c r="E30" s="336"/>
      <c r="F30" s="336"/>
      <c r="G30" s="336"/>
      <c r="H30" s="336"/>
      <c r="I30" s="336"/>
      <c r="J30" s="336"/>
      <c r="K30" s="336"/>
      <c r="L30" s="336"/>
      <c r="M30" s="336"/>
      <c r="N30" s="134" t="s">
        <v>333</v>
      </c>
      <c r="R30" s="132"/>
    </row>
    <row r="31" spans="1:18" ht="28.5" customHeight="1" x14ac:dyDescent="0.2">
      <c r="A31" s="328" t="str">
        <f>IF(MAX(N31,N33)&gt;1,"Množství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1" s="329"/>
      <c r="C31" s="329"/>
      <c r="D31" s="329"/>
      <c r="E31" s="329"/>
      <c r="F31" s="329"/>
      <c r="G31" s="329"/>
      <c r="H31" s="329"/>
      <c r="I31" s="329"/>
      <c r="J31" s="329"/>
      <c r="K31" s="329"/>
      <c r="L31" s="329"/>
      <c r="M31" s="329"/>
      <c r="N31" s="135">
        <f>MAX(J15:J25)</f>
        <v>0.03</v>
      </c>
    </row>
    <row r="32" spans="1:18" ht="12" customHeight="1" x14ac:dyDescent="0.2">
      <c r="A32" s="328"/>
      <c r="B32" s="329"/>
      <c r="C32" s="329"/>
      <c r="D32" s="329"/>
      <c r="E32" s="329"/>
      <c r="F32" s="329"/>
      <c r="G32" s="329"/>
      <c r="H32" s="329"/>
      <c r="I32" s="329"/>
      <c r="J32" s="329"/>
      <c r="K32" s="329"/>
      <c r="L32" s="329"/>
      <c r="M32" s="329"/>
      <c r="N32" s="134" t="s">
        <v>334</v>
      </c>
    </row>
    <row r="33" spans="1:14" ht="25.5" customHeight="1" x14ac:dyDescent="0.2">
      <c r="A33" s="328"/>
      <c r="B33" s="329"/>
      <c r="C33" s="329"/>
      <c r="D33" s="329"/>
      <c r="E33" s="329"/>
      <c r="F33" s="329"/>
      <c r="G33" s="329"/>
      <c r="H33" s="329"/>
      <c r="I33" s="329"/>
      <c r="J33" s="329"/>
      <c r="K33" s="329"/>
      <c r="L33" s="329"/>
      <c r="M33" s="329"/>
      <c r="N33" s="135">
        <f>MAX(K26:M26)</f>
        <v>3.2800000000000003E-2</v>
      </c>
    </row>
    <row r="34" spans="1:14" ht="9" customHeight="1" x14ac:dyDescent="0.2">
      <c r="A34" s="11"/>
      <c r="B34" s="10"/>
      <c r="C34" s="10"/>
      <c r="D34" s="10"/>
      <c r="E34" s="10"/>
      <c r="F34" s="10"/>
      <c r="G34" s="10"/>
      <c r="H34" s="10"/>
      <c r="I34" s="10"/>
      <c r="J34" s="10"/>
      <c r="K34" s="10"/>
      <c r="L34" s="10"/>
      <c r="M34" s="10"/>
      <c r="N34" s="12"/>
    </row>
    <row r="35" spans="1:14" ht="33.75" customHeight="1" thickBot="1" x14ac:dyDescent="0.25">
      <c r="A35" s="330" t="str">
        <f>IF(AND(N33&lt;1,N31&lt;1)=TRUE,(IF(OR(N33&gt;0.02,N31&gt;0.02)=TRUE,"Množství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přesáhlo 2 % množství uvedeného v příloze č. 1 k zákonu v sloupci 2 tabulky I nebo II a je nutné tento protokol zaslat dle § 4 odst. 3 zákona na krajský úřad.</v>
      </c>
      <c r="B35" s="331"/>
      <c r="C35" s="331"/>
      <c r="D35" s="331"/>
      <c r="E35" s="331"/>
      <c r="F35" s="331"/>
      <c r="G35" s="331"/>
      <c r="H35" s="331"/>
      <c r="I35" s="331"/>
      <c r="J35" s="331"/>
      <c r="K35" s="331"/>
      <c r="L35" s="331"/>
      <c r="M35" s="331"/>
      <c r="N35" s="133"/>
    </row>
    <row r="36" spans="1:14" ht="7.5" customHeight="1" x14ac:dyDescent="0.2">
      <c r="A36" s="146"/>
      <c r="B36" s="147"/>
      <c r="C36" s="147"/>
      <c r="D36" s="147"/>
      <c r="E36" s="147"/>
      <c r="F36" s="147"/>
      <c r="G36" s="147"/>
      <c r="H36" s="147"/>
      <c r="I36" s="147"/>
      <c r="J36" s="147"/>
      <c r="K36" s="147"/>
      <c r="L36" s="147"/>
      <c r="M36" s="147"/>
      <c r="N36" s="148"/>
    </row>
    <row r="37" spans="1:14" ht="58.5" customHeight="1" x14ac:dyDescent="0.2">
      <c r="A37" s="149" t="s">
        <v>307</v>
      </c>
      <c r="B37" s="103"/>
      <c r="C37" s="103"/>
      <c r="D37" s="332" t="s">
        <v>54</v>
      </c>
      <c r="E37" s="332"/>
      <c r="F37" s="332"/>
      <c r="G37" s="332"/>
      <c r="H37" s="332"/>
      <c r="I37" s="103"/>
      <c r="J37" s="103"/>
      <c r="K37" s="103"/>
      <c r="L37" s="103"/>
      <c r="M37" s="103"/>
      <c r="N37" s="150"/>
    </row>
    <row r="38" spans="1:14" ht="13.5" thickBot="1" x14ac:dyDescent="0.25">
      <c r="A38" s="151"/>
      <c r="B38" s="152"/>
      <c r="C38" s="152"/>
      <c r="D38" s="152"/>
      <c r="E38" s="152"/>
      <c r="F38" s="152"/>
      <c r="G38" s="152"/>
      <c r="H38" s="152"/>
      <c r="I38" s="152"/>
      <c r="J38" s="152"/>
      <c r="K38" s="152"/>
      <c r="L38" s="152"/>
      <c r="M38" s="152"/>
      <c r="N38" s="153"/>
    </row>
  </sheetData>
  <mergeCells count="35">
    <mergeCell ref="A1:N1"/>
    <mergeCell ref="A2:N2"/>
    <mergeCell ref="A4:F4"/>
    <mergeCell ref="H4:N4"/>
    <mergeCell ref="B5:F5"/>
    <mergeCell ref="H5:J5"/>
    <mergeCell ref="K5:N5"/>
    <mergeCell ref="P5:T7"/>
    <mergeCell ref="B6:F6"/>
    <mergeCell ref="H6:J6"/>
    <mergeCell ref="K6:N6"/>
    <mergeCell ref="B7:F7"/>
    <mergeCell ref="H7:J7"/>
    <mergeCell ref="K7:N7"/>
    <mergeCell ref="B8:F8"/>
    <mergeCell ref="H8:J8"/>
    <mergeCell ref="K8:N8"/>
    <mergeCell ref="B9:F9"/>
    <mergeCell ref="A11:N11"/>
    <mergeCell ref="A31:M33"/>
    <mergeCell ref="A35:M35"/>
    <mergeCell ref="D37:H37"/>
    <mergeCell ref="H13:H14"/>
    <mergeCell ref="I13:I14"/>
    <mergeCell ref="J13:J14"/>
    <mergeCell ref="K13:M13"/>
    <mergeCell ref="A28:N29"/>
    <mergeCell ref="B18:B22"/>
    <mergeCell ref="N13:N14"/>
    <mergeCell ref="A30:M30"/>
    <mergeCell ref="A13:A14"/>
    <mergeCell ref="B13:B14"/>
    <mergeCell ref="C13:C14"/>
    <mergeCell ref="D13:D14"/>
    <mergeCell ref="E13:G13"/>
  </mergeCells>
  <conditionalFormatting sqref="A34:B34">
    <cfRule type="expression" dxfId="58" priority="4" stopIfTrue="1">
      <formula>N34&gt;1</formula>
    </cfRule>
    <cfRule type="expression" dxfId="57" priority="5" stopIfTrue="1">
      <formula>N34&lt;=1</formula>
    </cfRule>
  </conditionalFormatting>
  <conditionalFormatting sqref="D34:M34">
    <cfRule type="expression" dxfId="56" priority="6" stopIfTrue="1">
      <formula>P34&gt;1</formula>
    </cfRule>
    <cfRule type="expression" dxfId="55" priority="7" stopIfTrue="1">
      <formula>P34&lt;=1</formula>
    </cfRule>
  </conditionalFormatting>
  <conditionalFormatting sqref="C34">
    <cfRule type="expression" dxfId="54" priority="8" stopIfTrue="1">
      <formula>#REF!&gt;1</formula>
    </cfRule>
    <cfRule type="expression" dxfId="53" priority="9" stopIfTrue="1">
      <formula>#REF!&lt;=1</formula>
    </cfRule>
  </conditionalFormatting>
  <conditionalFormatting sqref="A35:B35">
    <cfRule type="expression" dxfId="52" priority="10" stopIfTrue="1">
      <formula>OR(N31&gt;0.02,N33&gt;0.02)=TRUE</formula>
    </cfRule>
    <cfRule type="expression" dxfId="51" priority="11" stopIfTrue="1">
      <formula>OR(N31&gt;0.02,N33&gt;0.02)=FALSE</formula>
    </cfRule>
  </conditionalFormatting>
  <conditionalFormatting sqref="D35:M35">
    <cfRule type="expression" dxfId="50" priority="12" stopIfTrue="1">
      <formula>OR(P31&gt;0.02,P33&gt;0.02)=TRUE</formula>
    </cfRule>
    <cfRule type="expression" dxfId="49" priority="13" stopIfTrue="1">
      <formula>OR(P31&gt;0.02,P33&gt;0.02)=FALSE</formula>
    </cfRule>
  </conditionalFormatting>
  <conditionalFormatting sqref="C35">
    <cfRule type="expression" dxfId="48" priority="14" stopIfTrue="1">
      <formula>OR(#REF!&gt;0.02,#REF!&gt;0.02)=TRUE</formula>
    </cfRule>
    <cfRule type="expression" dxfId="47" priority="15" stopIfTrue="1">
      <formula>OR(#REF!&gt;0.02,#REF!&gt;0.02)=FALSE</formula>
    </cfRule>
  </conditionalFormatting>
  <conditionalFormatting sqref="K26:M26 J15:M25">
    <cfRule type="expression" dxfId="46" priority="16" stopIfTrue="1">
      <formula>AND(J15&gt;0.02,J15&lt;=1)</formula>
    </cfRule>
    <cfRule type="cellIs" dxfId="45" priority="17" stopIfTrue="1" operator="greaterThan">
      <formula>1</formula>
    </cfRule>
    <cfRule type="cellIs" dxfId="44" priority="18" stopIfTrue="1" operator="lessThanOrEqual">
      <formula>0.02</formula>
    </cfRule>
  </conditionalFormatting>
  <conditionalFormatting sqref="N31 N33">
    <cfRule type="cellIs" dxfId="43" priority="19" stopIfTrue="1" operator="lessThanOrEqual">
      <formula>1</formula>
    </cfRule>
    <cfRule type="cellIs" dxfId="42" priority="20" stopIfTrue="1" operator="greaterThan">
      <formula>1</formula>
    </cfRule>
  </conditionalFormatting>
  <conditionalFormatting sqref="E23:G25">
    <cfRule type="cellIs" dxfId="41" priority="21" stopIfTrue="1" operator="notEqual">
      <formula>""</formula>
    </cfRule>
  </conditionalFormatting>
  <conditionalFormatting sqref="A31">
    <cfRule type="expression" dxfId="40" priority="22" stopIfTrue="1">
      <formula>N33&gt;1</formula>
    </cfRule>
    <cfRule type="expression" dxfId="39" priority="23" stopIfTrue="1">
      <formula>N33&lt;=1</formula>
    </cfRule>
  </conditionalFormatting>
  <conditionalFormatting sqref="E15:G21">
    <cfRule type="cellIs" dxfId="38" priority="2" stopIfTrue="1" operator="notEqual">
      <formula>""</formula>
    </cfRule>
  </conditionalFormatting>
  <conditionalFormatting sqref="E22:G22">
    <cfRule type="cellIs" dxfId="37" priority="1" stopIfTrue="1" operator="notEqual">
      <formula>""</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42"/>
  <sheetViews>
    <sheetView showGridLines="0" view="pageBreakPreview" topLeftCell="A19" zoomScale="115" zoomScaleNormal="115" workbookViewId="0">
      <selection activeCell="B20" sqref="B20:B24"/>
    </sheetView>
  </sheetViews>
  <sheetFormatPr defaultRowHeight="12.75" x14ac:dyDescent="0.2"/>
  <cols>
    <col min="1" max="1" width="26.7109375" customWidth="1"/>
    <col min="3" max="3" width="8.140625" customWidth="1"/>
    <col min="4" max="4" width="16.5703125" customWidth="1"/>
    <col min="5" max="7" width="4.7109375" customWidth="1"/>
    <col min="8" max="8" width="5.140625" customWidth="1"/>
    <col min="9" max="9" width="7" customWidth="1"/>
    <col min="10" max="10" width="8.42578125" customWidth="1"/>
    <col min="11" max="11" width="8.28515625" customWidth="1"/>
    <col min="12" max="13" width="8.140625" customWidth="1"/>
    <col min="14" max="14" width="22.28515625" customWidth="1"/>
  </cols>
  <sheetData>
    <row r="1" spans="1:20" ht="33.75" x14ac:dyDescent="0.5">
      <c r="A1" s="367" t="s">
        <v>40</v>
      </c>
      <c r="B1" s="367"/>
      <c r="C1" s="367"/>
      <c r="D1" s="367"/>
      <c r="E1" s="367"/>
      <c r="F1" s="367"/>
      <c r="G1" s="367"/>
      <c r="H1" s="367"/>
      <c r="I1" s="367"/>
      <c r="J1" s="367"/>
      <c r="K1" s="367"/>
      <c r="L1" s="367"/>
      <c r="M1" s="367"/>
      <c r="N1" s="367"/>
    </row>
    <row r="2" spans="1:20" x14ac:dyDescent="0.2">
      <c r="A2" s="368" t="s">
        <v>41</v>
      </c>
      <c r="B2" s="368"/>
      <c r="C2" s="368"/>
      <c r="D2" s="368"/>
      <c r="E2" s="368"/>
      <c r="F2" s="368"/>
      <c r="G2" s="368"/>
      <c r="H2" s="368"/>
      <c r="I2" s="368"/>
      <c r="J2" s="368"/>
      <c r="K2" s="368"/>
      <c r="L2" s="368"/>
      <c r="M2" s="368"/>
      <c r="N2" s="368"/>
    </row>
    <row r="3" spans="1:20" ht="13.5" thickBot="1" x14ac:dyDescent="0.25">
      <c r="A3" s="162"/>
      <c r="B3" s="162"/>
      <c r="C3" s="162"/>
      <c r="D3" s="162"/>
      <c r="E3" s="162"/>
      <c r="F3" s="162"/>
      <c r="G3" s="162"/>
      <c r="H3" s="162"/>
      <c r="I3" s="162"/>
      <c r="J3" s="162"/>
      <c r="K3" s="162"/>
      <c r="L3" s="162"/>
      <c r="M3" s="162"/>
      <c r="N3" s="162"/>
    </row>
    <row r="4" spans="1:20" ht="18" customHeight="1" x14ac:dyDescent="0.2">
      <c r="A4" s="369" t="s">
        <v>46</v>
      </c>
      <c r="B4" s="370"/>
      <c r="C4" s="370"/>
      <c r="D4" s="370"/>
      <c r="E4" s="370"/>
      <c r="F4" s="371"/>
      <c r="G4" s="7"/>
      <c r="H4" s="372" t="s">
        <v>51</v>
      </c>
      <c r="I4" s="373"/>
      <c r="J4" s="373"/>
      <c r="K4" s="373"/>
      <c r="L4" s="373"/>
      <c r="M4" s="373"/>
      <c r="N4" s="374"/>
      <c r="P4" t="s">
        <v>305</v>
      </c>
    </row>
    <row r="5" spans="1:20" ht="20.100000000000001" customHeight="1" x14ac:dyDescent="0.2">
      <c r="A5" s="105" t="s">
        <v>47</v>
      </c>
      <c r="B5" s="386"/>
      <c r="C5" s="346"/>
      <c r="D5" s="346"/>
      <c r="E5" s="346"/>
      <c r="F5" s="347"/>
      <c r="G5" s="8"/>
      <c r="H5" s="361" t="s">
        <v>42</v>
      </c>
      <c r="I5" s="362"/>
      <c r="J5" s="363"/>
      <c r="K5" s="364">
        <f>B5</f>
        <v>0</v>
      </c>
      <c r="L5" s="365"/>
      <c r="M5" s="365"/>
      <c r="N5" s="366"/>
      <c r="P5" s="360" t="s">
        <v>306</v>
      </c>
      <c r="Q5" s="360"/>
      <c r="R5" s="360"/>
      <c r="S5" s="360"/>
      <c r="T5" s="360"/>
    </row>
    <row r="6" spans="1:20" ht="20.100000000000001" customHeight="1" x14ac:dyDescent="0.2">
      <c r="A6" s="105" t="s">
        <v>48</v>
      </c>
      <c r="B6" s="386"/>
      <c r="C6" s="346"/>
      <c r="D6" s="346"/>
      <c r="E6" s="346"/>
      <c r="F6" s="347"/>
      <c r="G6" s="8"/>
      <c r="H6" s="361" t="s">
        <v>43</v>
      </c>
      <c r="I6" s="362"/>
      <c r="J6" s="363"/>
      <c r="K6" s="364">
        <f>B6</f>
        <v>0</v>
      </c>
      <c r="L6" s="365"/>
      <c r="M6" s="365"/>
      <c r="N6" s="366"/>
      <c r="P6" s="360"/>
      <c r="Q6" s="360"/>
      <c r="R6" s="360"/>
      <c r="S6" s="360"/>
      <c r="T6" s="360"/>
    </row>
    <row r="7" spans="1:20" ht="20.100000000000001" customHeight="1" x14ac:dyDescent="0.2">
      <c r="A7" s="105" t="s">
        <v>44</v>
      </c>
      <c r="B7" s="386"/>
      <c r="C7" s="346"/>
      <c r="D7" s="346"/>
      <c r="E7" s="346"/>
      <c r="F7" s="347"/>
      <c r="G7" s="8"/>
      <c r="H7" s="361" t="s">
        <v>44</v>
      </c>
      <c r="I7" s="362"/>
      <c r="J7" s="363"/>
      <c r="K7" s="364">
        <f>B7</f>
        <v>0</v>
      </c>
      <c r="L7" s="365"/>
      <c r="M7" s="365"/>
      <c r="N7" s="366"/>
      <c r="P7" s="360"/>
      <c r="Q7" s="360"/>
      <c r="R7" s="360"/>
      <c r="S7" s="360"/>
      <c r="T7" s="360"/>
    </row>
    <row r="8" spans="1:20" ht="20.100000000000001" customHeight="1" thickBot="1" x14ac:dyDescent="0.25">
      <c r="A8" s="105" t="s">
        <v>49</v>
      </c>
      <c r="B8" s="386"/>
      <c r="C8" s="346"/>
      <c r="D8" s="346"/>
      <c r="E8" s="346"/>
      <c r="F8" s="347"/>
      <c r="G8" s="8"/>
      <c r="H8" s="348" t="s">
        <v>45</v>
      </c>
      <c r="I8" s="349"/>
      <c r="J8" s="350"/>
      <c r="K8" s="387"/>
      <c r="L8" s="352"/>
      <c r="M8" s="352"/>
      <c r="N8" s="353"/>
    </row>
    <row r="9" spans="1:20" ht="20.100000000000001" customHeight="1" thickBot="1" x14ac:dyDescent="0.25">
      <c r="A9" s="106" t="s">
        <v>50</v>
      </c>
      <c r="B9" s="354"/>
      <c r="C9" s="355"/>
      <c r="D9" s="355"/>
      <c r="E9" s="355"/>
      <c r="F9" s="356"/>
      <c r="G9" s="9"/>
      <c r="H9" s="9"/>
      <c r="I9" s="9"/>
      <c r="J9" s="9"/>
      <c r="K9" s="9"/>
      <c r="L9" s="9"/>
      <c r="M9" s="9"/>
      <c r="N9" s="9"/>
    </row>
    <row r="10" spans="1:20" ht="16.5" customHeight="1" x14ac:dyDescent="0.2">
      <c r="C10" s="5"/>
      <c r="D10" s="5"/>
      <c r="E10" s="5"/>
      <c r="F10" s="5"/>
      <c r="G10" s="5"/>
      <c r="H10" s="5"/>
    </row>
    <row r="11" spans="1:20" ht="16.5" customHeight="1" x14ac:dyDescent="0.2">
      <c r="A11" s="357" t="s">
        <v>52</v>
      </c>
      <c r="B11" s="357"/>
      <c r="C11" s="357"/>
      <c r="D11" s="357"/>
      <c r="E11" s="357"/>
      <c r="F11" s="357"/>
      <c r="G11" s="357"/>
      <c r="H11" s="357"/>
      <c r="I11" s="357"/>
      <c r="J11" s="357"/>
      <c r="K11" s="357"/>
      <c r="L11" s="357"/>
      <c r="M11" s="357"/>
      <c r="N11" s="357"/>
    </row>
    <row r="12" spans="1:20" ht="3.75" customHeight="1" thickBot="1" x14ac:dyDescent="0.25"/>
    <row r="13" spans="1:20" ht="32.25" customHeight="1" x14ac:dyDescent="0.2">
      <c r="A13" s="358" t="s">
        <v>27</v>
      </c>
      <c r="B13" s="337" t="s">
        <v>285</v>
      </c>
      <c r="C13" s="339" t="s">
        <v>286</v>
      </c>
      <c r="D13" s="339" t="s">
        <v>28</v>
      </c>
      <c r="E13" s="341" t="s">
        <v>332</v>
      </c>
      <c r="F13" s="342"/>
      <c r="G13" s="343"/>
      <c r="H13" s="337" t="s">
        <v>291</v>
      </c>
      <c r="I13" s="339" t="s">
        <v>32</v>
      </c>
      <c r="J13" s="337" t="s">
        <v>33</v>
      </c>
      <c r="K13" s="341" t="s">
        <v>34</v>
      </c>
      <c r="L13" s="342"/>
      <c r="M13" s="343"/>
      <c r="N13" s="344" t="s">
        <v>35</v>
      </c>
    </row>
    <row r="14" spans="1:20" ht="13.5" thickBot="1" x14ac:dyDescent="0.25">
      <c r="A14" s="359"/>
      <c r="B14" s="388"/>
      <c r="C14" s="389"/>
      <c r="D14" s="389"/>
      <c r="E14" s="258" t="s">
        <v>29</v>
      </c>
      <c r="F14" s="259" t="s">
        <v>30</v>
      </c>
      <c r="G14" s="260" t="s">
        <v>31</v>
      </c>
      <c r="H14" s="388"/>
      <c r="I14" s="389"/>
      <c r="J14" s="388"/>
      <c r="K14" s="258" t="s">
        <v>29</v>
      </c>
      <c r="L14" s="259" t="s">
        <v>30</v>
      </c>
      <c r="M14" s="260" t="s">
        <v>31</v>
      </c>
      <c r="N14" s="390"/>
    </row>
    <row r="15" spans="1:20" ht="52.5" customHeight="1" x14ac:dyDescent="0.2">
      <c r="A15" s="246" t="s">
        <v>350</v>
      </c>
      <c r="B15" s="377">
        <v>1</v>
      </c>
      <c r="C15" s="166" t="s">
        <v>287</v>
      </c>
      <c r="D15" s="247" t="s">
        <v>344</v>
      </c>
      <c r="E15" s="248" t="s">
        <v>36</v>
      </c>
      <c r="F15" s="249"/>
      <c r="G15" s="250"/>
      <c r="H15" s="251" t="s">
        <v>39</v>
      </c>
      <c r="I15" s="252">
        <v>50</v>
      </c>
      <c r="J15" s="253">
        <f t="shared" ref="J15" si="0">IF(I15&lt;&gt;"",B15/I15,0)</f>
        <v>0.02</v>
      </c>
      <c r="K15" s="254">
        <f t="shared" ref="K15:M29" si="1">IF(E15&lt;&gt;"",$J15,)</f>
        <v>0.02</v>
      </c>
      <c r="L15" s="255">
        <f t="shared" si="1"/>
        <v>0</v>
      </c>
      <c r="M15" s="256">
        <f t="shared" si="1"/>
        <v>0</v>
      </c>
      <c r="N15" s="257" t="s">
        <v>345</v>
      </c>
    </row>
    <row r="16" spans="1:20" ht="45" customHeight="1" x14ac:dyDescent="0.2">
      <c r="A16" s="87" t="s">
        <v>351</v>
      </c>
      <c r="B16" s="377"/>
      <c r="C16" s="81" t="s">
        <v>287</v>
      </c>
      <c r="D16" s="167" t="s">
        <v>347</v>
      </c>
      <c r="E16" s="82"/>
      <c r="F16" s="83" t="s">
        <v>36</v>
      </c>
      <c r="G16" s="84"/>
      <c r="H16" s="85" t="s">
        <v>39</v>
      </c>
      <c r="I16" s="86">
        <v>150</v>
      </c>
      <c r="J16" s="121">
        <f>IF(I16&lt;&gt;"",B15/I16,0)</f>
        <v>6.6666666666666671E-3</v>
      </c>
      <c r="K16" s="122">
        <f t="shared" si="1"/>
        <v>0</v>
      </c>
      <c r="L16" s="123">
        <f t="shared" si="1"/>
        <v>6.6666666666666671E-3</v>
      </c>
      <c r="M16" s="124">
        <f t="shared" si="1"/>
        <v>0</v>
      </c>
      <c r="N16" s="108" t="s">
        <v>346</v>
      </c>
    </row>
    <row r="17" spans="1:14" ht="45" customHeight="1" x14ac:dyDescent="0.2">
      <c r="A17" s="88" t="s">
        <v>352</v>
      </c>
      <c r="B17" s="377"/>
      <c r="C17" s="163" t="s">
        <v>287</v>
      </c>
      <c r="D17" s="168" t="s">
        <v>348</v>
      </c>
      <c r="E17" s="82"/>
      <c r="F17" s="83" t="s">
        <v>36</v>
      </c>
      <c r="G17" s="84"/>
      <c r="H17" s="85" t="s">
        <v>39</v>
      </c>
      <c r="I17" s="86">
        <v>5000</v>
      </c>
      <c r="J17" s="121">
        <f>IF(I17&lt;&gt;"",B15/I17,0)</f>
        <v>2.0000000000000001E-4</v>
      </c>
      <c r="K17" s="122">
        <f t="shared" si="1"/>
        <v>0</v>
      </c>
      <c r="L17" s="123">
        <f t="shared" si="1"/>
        <v>2.0000000000000001E-4</v>
      </c>
      <c r="M17" s="124">
        <f t="shared" si="1"/>
        <v>0</v>
      </c>
      <c r="N17" s="108" t="s">
        <v>346</v>
      </c>
    </row>
    <row r="18" spans="1:14" ht="58.5" customHeight="1" x14ac:dyDescent="0.2">
      <c r="A18" s="88" t="s">
        <v>353</v>
      </c>
      <c r="B18" s="377"/>
      <c r="C18" s="163" t="s">
        <v>287</v>
      </c>
      <c r="D18" s="168" t="s">
        <v>184</v>
      </c>
      <c r="E18" s="82"/>
      <c r="F18" s="83"/>
      <c r="G18" s="84" t="s">
        <v>36</v>
      </c>
      <c r="H18" s="85" t="s">
        <v>39</v>
      </c>
      <c r="I18" s="86">
        <v>100</v>
      </c>
      <c r="J18" s="121">
        <f>IF(I18&lt;&gt;"",B15/I18,0)</f>
        <v>0.01</v>
      </c>
      <c r="K18" s="122">
        <f t="shared" si="1"/>
        <v>0</v>
      </c>
      <c r="L18" s="123">
        <f t="shared" si="1"/>
        <v>0</v>
      </c>
      <c r="M18" s="124">
        <f t="shared" si="1"/>
        <v>0.01</v>
      </c>
      <c r="N18" s="108" t="s">
        <v>349</v>
      </c>
    </row>
    <row r="19" spans="1:14" ht="53.25" customHeight="1" thickBot="1" x14ac:dyDescent="0.25">
      <c r="A19" s="88" t="s">
        <v>354</v>
      </c>
      <c r="B19" s="377"/>
      <c r="C19" s="163" t="s">
        <v>287</v>
      </c>
      <c r="D19" s="168" t="s">
        <v>288</v>
      </c>
      <c r="E19" s="172"/>
      <c r="F19" s="173"/>
      <c r="G19" s="174" t="s">
        <v>36</v>
      </c>
      <c r="H19" s="175" t="s">
        <v>39</v>
      </c>
      <c r="I19" s="176">
        <v>200</v>
      </c>
      <c r="J19" s="177">
        <f>IF(I19&lt;&gt;"",B15/I19,0)</f>
        <v>5.0000000000000001E-3</v>
      </c>
      <c r="K19" s="178">
        <f t="shared" si="1"/>
        <v>0</v>
      </c>
      <c r="L19" s="179">
        <f t="shared" si="1"/>
        <v>0</v>
      </c>
      <c r="M19" s="180">
        <f t="shared" si="1"/>
        <v>5.0000000000000001E-3</v>
      </c>
      <c r="N19" s="109" t="s">
        <v>349</v>
      </c>
    </row>
    <row r="20" spans="1:14" ht="44.25" customHeight="1" x14ac:dyDescent="0.2">
      <c r="A20" s="378" t="s">
        <v>374</v>
      </c>
      <c r="B20" s="381">
        <v>0.5</v>
      </c>
      <c r="C20" s="383" t="s">
        <v>375</v>
      </c>
      <c r="D20" s="181" t="s">
        <v>376</v>
      </c>
      <c r="E20" s="182" t="s">
        <v>36</v>
      </c>
      <c r="F20" s="154"/>
      <c r="G20" s="76"/>
      <c r="H20" s="77" t="s">
        <v>39</v>
      </c>
      <c r="I20" s="78">
        <v>50</v>
      </c>
      <c r="J20" s="117">
        <f>IF(I20&lt;&gt;"",B20/I20,0)</f>
        <v>0.01</v>
      </c>
      <c r="K20" s="118">
        <f t="shared" si="1"/>
        <v>0.01</v>
      </c>
      <c r="L20" s="119">
        <f t="shared" si="1"/>
        <v>0</v>
      </c>
      <c r="M20" s="120">
        <f t="shared" si="1"/>
        <v>0</v>
      </c>
      <c r="N20" s="107" t="s">
        <v>377</v>
      </c>
    </row>
    <row r="21" spans="1:14" ht="41.25" customHeight="1" x14ac:dyDescent="0.2">
      <c r="A21" s="379"/>
      <c r="B21" s="377"/>
      <c r="C21" s="384"/>
      <c r="D21" s="167" t="s">
        <v>347</v>
      </c>
      <c r="E21" s="155"/>
      <c r="F21" s="156" t="s">
        <v>36</v>
      </c>
      <c r="G21" s="84"/>
      <c r="H21" s="85" t="s">
        <v>39</v>
      </c>
      <c r="I21" s="86">
        <v>150</v>
      </c>
      <c r="J21" s="121">
        <f>IF(I21&lt;&gt;"",B20/I21,0)</f>
        <v>3.3333333333333335E-3</v>
      </c>
      <c r="K21" s="122">
        <f t="shared" si="1"/>
        <v>0</v>
      </c>
      <c r="L21" s="123">
        <f t="shared" si="1"/>
        <v>3.3333333333333335E-3</v>
      </c>
      <c r="M21" s="124">
        <f t="shared" si="1"/>
        <v>0</v>
      </c>
      <c r="N21" s="108" t="s">
        <v>377</v>
      </c>
    </row>
    <row r="22" spans="1:14" ht="31.5" customHeight="1" x14ac:dyDescent="0.2">
      <c r="A22" s="379"/>
      <c r="B22" s="377"/>
      <c r="C22" s="384"/>
      <c r="D22" s="168" t="s">
        <v>348</v>
      </c>
      <c r="E22" s="82"/>
      <c r="F22" s="156" t="s">
        <v>36</v>
      </c>
      <c r="G22" s="84"/>
      <c r="H22" s="85" t="s">
        <v>39</v>
      </c>
      <c r="I22" s="86">
        <v>5000</v>
      </c>
      <c r="J22" s="121">
        <f>IF(I22&lt;&gt;"",B20/I22,0)</f>
        <v>1E-4</v>
      </c>
      <c r="K22" s="122">
        <f t="shared" si="1"/>
        <v>0</v>
      </c>
      <c r="L22" s="123">
        <f t="shared" si="1"/>
        <v>1E-4</v>
      </c>
      <c r="M22" s="124">
        <f t="shared" si="1"/>
        <v>0</v>
      </c>
      <c r="N22" s="108" t="s">
        <v>377</v>
      </c>
    </row>
    <row r="23" spans="1:14" ht="36" customHeight="1" x14ac:dyDescent="0.2">
      <c r="A23" s="379"/>
      <c r="B23" s="377"/>
      <c r="C23" s="384"/>
      <c r="D23" s="168" t="s">
        <v>378</v>
      </c>
      <c r="E23" s="82"/>
      <c r="F23" s="156"/>
      <c r="G23" s="157" t="s">
        <v>36</v>
      </c>
      <c r="H23" s="85" t="s">
        <v>39</v>
      </c>
      <c r="I23" s="86">
        <v>100</v>
      </c>
      <c r="J23" s="121">
        <f>IF(I23&lt;&gt;"",B20/I23,0)</f>
        <v>5.0000000000000001E-3</v>
      </c>
      <c r="K23" s="122">
        <f t="shared" si="1"/>
        <v>0</v>
      </c>
      <c r="L23" s="123">
        <f t="shared" si="1"/>
        <v>0</v>
      </c>
      <c r="M23" s="124">
        <f t="shared" si="1"/>
        <v>5.0000000000000001E-3</v>
      </c>
      <c r="N23" s="108" t="s">
        <v>377</v>
      </c>
    </row>
    <row r="24" spans="1:14" ht="30" customHeight="1" thickBot="1" x14ac:dyDescent="0.25">
      <c r="A24" s="380"/>
      <c r="B24" s="382"/>
      <c r="C24" s="385"/>
      <c r="D24" s="169" t="s">
        <v>379</v>
      </c>
      <c r="E24" s="96"/>
      <c r="F24" s="97"/>
      <c r="G24" s="170" t="s">
        <v>36</v>
      </c>
      <c r="H24" s="99" t="s">
        <v>39</v>
      </c>
      <c r="I24" s="100">
        <v>200</v>
      </c>
      <c r="J24" s="125">
        <f>IF(I24&lt;&gt;"",B20/I24,0)</f>
        <v>2.5000000000000001E-3</v>
      </c>
      <c r="K24" s="126">
        <f t="shared" si="1"/>
        <v>0</v>
      </c>
      <c r="L24" s="127">
        <f t="shared" si="1"/>
        <v>0</v>
      </c>
      <c r="M24" s="128">
        <f t="shared" si="1"/>
        <v>2.5000000000000001E-3</v>
      </c>
      <c r="N24" s="171" t="s">
        <v>377</v>
      </c>
    </row>
    <row r="25" spans="1:14" ht="39.950000000000003" customHeight="1" x14ac:dyDescent="0.2">
      <c r="A25" s="71" t="s">
        <v>282</v>
      </c>
      <c r="B25" s="72">
        <v>0.02</v>
      </c>
      <c r="C25" s="276" t="s">
        <v>366</v>
      </c>
      <c r="D25" s="275" t="s">
        <v>363</v>
      </c>
      <c r="E25" s="74"/>
      <c r="F25" s="75" t="s">
        <v>36</v>
      </c>
      <c r="G25" s="76"/>
      <c r="H25" s="77" t="s">
        <v>38</v>
      </c>
      <c r="I25" s="78">
        <v>5</v>
      </c>
      <c r="J25" s="117">
        <f t="shared" ref="J25:J26" si="2">IF(I25&lt;&gt;"",B25/I25,0)</f>
        <v>4.0000000000000001E-3</v>
      </c>
      <c r="K25" s="118">
        <f t="shared" si="1"/>
        <v>0</v>
      </c>
      <c r="L25" s="119">
        <f t="shared" si="1"/>
        <v>4.0000000000000001E-3</v>
      </c>
      <c r="M25" s="120">
        <f t="shared" si="1"/>
        <v>0</v>
      </c>
      <c r="N25" s="107" t="s">
        <v>385</v>
      </c>
    </row>
    <row r="26" spans="1:14" ht="39.950000000000003" customHeight="1" x14ac:dyDescent="0.2">
      <c r="A26" s="79" t="s">
        <v>283</v>
      </c>
      <c r="B26" s="80">
        <v>2.8400000000000002E-2</v>
      </c>
      <c r="C26" s="81" t="s">
        <v>287</v>
      </c>
      <c r="D26" s="167" t="s">
        <v>364</v>
      </c>
      <c r="E26" s="82"/>
      <c r="F26" s="83" t="s">
        <v>36</v>
      </c>
      <c r="G26" s="84"/>
      <c r="H26" s="85" t="s">
        <v>38</v>
      </c>
      <c r="I26" s="86">
        <v>200</v>
      </c>
      <c r="J26" s="121">
        <f t="shared" si="2"/>
        <v>1.4200000000000001E-4</v>
      </c>
      <c r="K26" s="122">
        <f t="shared" si="1"/>
        <v>0</v>
      </c>
      <c r="L26" s="123">
        <f t="shared" si="1"/>
        <v>1.4200000000000001E-4</v>
      </c>
      <c r="M26" s="124">
        <f t="shared" si="1"/>
        <v>0</v>
      </c>
      <c r="N26" s="108" t="s">
        <v>386</v>
      </c>
    </row>
    <row r="27" spans="1:14" ht="54" customHeight="1" x14ac:dyDescent="0.2">
      <c r="A27" s="79" t="s">
        <v>362</v>
      </c>
      <c r="B27" s="80">
        <f>0.02*0.75</f>
        <v>1.4999999999999999E-2</v>
      </c>
      <c r="C27" s="81" t="s">
        <v>287</v>
      </c>
      <c r="D27" s="168" t="s">
        <v>384</v>
      </c>
      <c r="E27" s="82"/>
      <c r="F27" s="83" t="s">
        <v>36</v>
      </c>
      <c r="G27" s="157" t="s">
        <v>36</v>
      </c>
      <c r="H27" s="85" t="s">
        <v>38</v>
      </c>
      <c r="I27" s="86">
        <v>2500</v>
      </c>
      <c r="J27" s="121">
        <f t="shared" ref="J27:J28" si="3">IF(I27&lt;&gt;"",B27/I27,0)</f>
        <v>6.0000000000000002E-6</v>
      </c>
      <c r="K27" s="122">
        <f t="shared" si="1"/>
        <v>0</v>
      </c>
      <c r="L27" s="123">
        <f t="shared" si="1"/>
        <v>6.0000000000000002E-6</v>
      </c>
      <c r="M27" s="124">
        <f t="shared" si="1"/>
        <v>6.0000000000000002E-6</v>
      </c>
      <c r="N27" s="108" t="s">
        <v>388</v>
      </c>
    </row>
    <row r="28" spans="1:14" ht="52.5" customHeight="1" x14ac:dyDescent="0.2">
      <c r="A28" s="79" t="s">
        <v>382</v>
      </c>
      <c r="B28" s="80">
        <f>5*0.85</f>
        <v>4.25</v>
      </c>
      <c r="C28" s="81" t="s">
        <v>287</v>
      </c>
      <c r="D28" s="167" t="s">
        <v>383</v>
      </c>
      <c r="E28" s="82"/>
      <c r="F28" s="156" t="s">
        <v>36</v>
      </c>
      <c r="G28" s="157" t="s">
        <v>36</v>
      </c>
      <c r="H28" s="165" t="s">
        <v>38</v>
      </c>
      <c r="I28" s="86">
        <v>2500</v>
      </c>
      <c r="J28" s="121">
        <f t="shared" si="3"/>
        <v>1.6999999999999999E-3</v>
      </c>
      <c r="K28" s="122">
        <f t="shared" si="1"/>
        <v>0</v>
      </c>
      <c r="L28" s="123">
        <f t="shared" si="1"/>
        <v>1.6999999999999999E-3</v>
      </c>
      <c r="M28" s="124">
        <f t="shared" si="1"/>
        <v>1.6999999999999999E-3</v>
      </c>
      <c r="N28" s="108" t="s">
        <v>387</v>
      </c>
    </row>
    <row r="29" spans="1:14" ht="39.950000000000003" customHeight="1" thickBot="1" x14ac:dyDescent="0.25">
      <c r="A29" s="262"/>
      <c r="B29" s="261"/>
      <c r="C29" s="263"/>
      <c r="D29" s="264"/>
      <c r="E29" s="265"/>
      <c r="F29" s="266"/>
      <c r="G29" s="267"/>
      <c r="H29" s="268"/>
      <c r="I29" s="269"/>
      <c r="J29" s="270">
        <f t="shared" ref="J29" si="4">IF(I29&lt;&gt;"",B29/I29,0)</f>
        <v>0</v>
      </c>
      <c r="K29" s="271">
        <f t="shared" si="1"/>
        <v>0</v>
      </c>
      <c r="L29" s="272">
        <f t="shared" si="1"/>
        <v>0</v>
      </c>
      <c r="M29" s="273">
        <f t="shared" si="1"/>
        <v>0</v>
      </c>
      <c r="N29" s="274"/>
    </row>
    <row r="30" spans="1:14" ht="21.75" customHeight="1" thickBot="1" x14ac:dyDescent="0.3">
      <c r="J30" s="1" t="s">
        <v>37</v>
      </c>
      <c r="K30" s="129">
        <f>SUM(K15:K29)</f>
        <v>0.03</v>
      </c>
      <c r="L30" s="130">
        <f>SUM(L15:L29)</f>
        <v>1.6147999999999999E-2</v>
      </c>
      <c r="M30" s="131">
        <f>SUM(M15:M29)</f>
        <v>2.4205999999999998E-2</v>
      </c>
    </row>
    <row r="31" spans="1:14" ht="14.25" customHeight="1" x14ac:dyDescent="0.25">
      <c r="A31" s="143" t="s">
        <v>355</v>
      </c>
    </row>
    <row r="32" spans="1:14" ht="21.75" customHeight="1" x14ac:dyDescent="0.2">
      <c r="A32" s="375" t="s">
        <v>380</v>
      </c>
      <c r="B32" s="375"/>
      <c r="C32" s="375"/>
      <c r="D32" s="375"/>
      <c r="E32" s="375"/>
      <c r="F32" s="375"/>
      <c r="G32" s="375"/>
      <c r="H32" s="375"/>
      <c r="I32" s="375"/>
      <c r="J32" s="375"/>
      <c r="K32" s="375"/>
      <c r="L32" s="375"/>
      <c r="M32" s="375"/>
      <c r="N32" s="375"/>
    </row>
    <row r="33" spans="1:18" ht="30.75" customHeight="1" thickBot="1" x14ac:dyDescent="0.25">
      <c r="A33" s="376"/>
      <c r="B33" s="376"/>
      <c r="C33" s="376"/>
      <c r="D33" s="376"/>
      <c r="E33" s="376"/>
      <c r="F33" s="376"/>
      <c r="G33" s="376"/>
      <c r="H33" s="376"/>
      <c r="I33" s="376"/>
      <c r="J33" s="376"/>
      <c r="K33" s="376"/>
      <c r="L33" s="376"/>
      <c r="M33" s="376"/>
      <c r="N33" s="376"/>
    </row>
    <row r="34" spans="1:18" ht="20.25" customHeight="1" x14ac:dyDescent="0.2">
      <c r="A34" s="335" t="s">
        <v>55</v>
      </c>
      <c r="B34" s="336"/>
      <c r="C34" s="336"/>
      <c r="D34" s="336"/>
      <c r="E34" s="336"/>
      <c r="F34" s="336"/>
      <c r="G34" s="336"/>
      <c r="H34" s="336"/>
      <c r="I34" s="336"/>
      <c r="J34" s="336"/>
      <c r="K34" s="336"/>
      <c r="L34" s="336"/>
      <c r="M34" s="336"/>
      <c r="N34" s="134" t="s">
        <v>333</v>
      </c>
      <c r="R34" s="132"/>
    </row>
    <row r="35" spans="1:18" ht="28.5" customHeight="1" x14ac:dyDescent="0.2">
      <c r="A35" s="328" t="str">
        <f>IF(MAX(N35,N37)&gt;1,"Množství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5" s="329"/>
      <c r="C35" s="329"/>
      <c r="D35" s="329"/>
      <c r="E35" s="329"/>
      <c r="F35" s="329"/>
      <c r="G35" s="329"/>
      <c r="H35" s="329"/>
      <c r="I35" s="329"/>
      <c r="J35" s="329"/>
      <c r="K35" s="329"/>
      <c r="L35" s="329"/>
      <c r="M35" s="329"/>
      <c r="N35" s="135">
        <f>MAX(J15:J29)</f>
        <v>0.02</v>
      </c>
    </row>
    <row r="36" spans="1:18" ht="12" customHeight="1" x14ac:dyDescent="0.2">
      <c r="A36" s="328"/>
      <c r="B36" s="329"/>
      <c r="C36" s="329"/>
      <c r="D36" s="329"/>
      <c r="E36" s="329"/>
      <c r="F36" s="329"/>
      <c r="G36" s="329"/>
      <c r="H36" s="329"/>
      <c r="I36" s="329"/>
      <c r="J36" s="329"/>
      <c r="K36" s="329"/>
      <c r="L36" s="329"/>
      <c r="M36" s="329"/>
      <c r="N36" s="134" t="s">
        <v>334</v>
      </c>
    </row>
    <row r="37" spans="1:18" ht="25.5" customHeight="1" x14ac:dyDescent="0.2">
      <c r="A37" s="328"/>
      <c r="B37" s="329"/>
      <c r="C37" s="329"/>
      <c r="D37" s="329"/>
      <c r="E37" s="329"/>
      <c r="F37" s="329"/>
      <c r="G37" s="329"/>
      <c r="H37" s="329"/>
      <c r="I37" s="329"/>
      <c r="J37" s="329"/>
      <c r="K37" s="329"/>
      <c r="L37" s="329"/>
      <c r="M37" s="329"/>
      <c r="N37" s="135">
        <f>MAX(K30:M30)</f>
        <v>0.03</v>
      </c>
    </row>
    <row r="38" spans="1:18" ht="9" customHeight="1" x14ac:dyDescent="0.2">
      <c r="A38" s="11"/>
      <c r="B38" s="10"/>
      <c r="C38" s="10"/>
      <c r="D38" s="10"/>
      <c r="E38" s="10"/>
      <c r="F38" s="10"/>
      <c r="G38" s="10"/>
      <c r="H38" s="10"/>
      <c r="I38" s="10"/>
      <c r="J38" s="10"/>
      <c r="K38" s="10"/>
      <c r="L38" s="10"/>
      <c r="M38" s="10"/>
      <c r="N38" s="12"/>
    </row>
    <row r="39" spans="1:18" ht="33.75" customHeight="1" thickBot="1" x14ac:dyDescent="0.25">
      <c r="A39" s="330" t="str">
        <f>IF(AND(N35&lt;1,N37&lt;1)=TRUE,(IF(OR(N35&gt;0.02,N37&gt;0.02)=TRUE,"Množství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přesáhlo 2 % množství uvedeného v příloze č. 1 k zákonu v sloupci 2 tabulky I nebo II a je nutné tento protokol zaslat dle § 4 odst. 3 zákona na krajský úřad.</v>
      </c>
      <c r="B39" s="331"/>
      <c r="C39" s="331"/>
      <c r="D39" s="331"/>
      <c r="E39" s="331"/>
      <c r="F39" s="331"/>
      <c r="G39" s="331"/>
      <c r="H39" s="331"/>
      <c r="I39" s="331"/>
      <c r="J39" s="331"/>
      <c r="K39" s="331"/>
      <c r="L39" s="331"/>
      <c r="M39" s="331"/>
      <c r="N39" s="133"/>
    </row>
    <row r="40" spans="1:18" ht="7.5" customHeight="1" x14ac:dyDescent="0.2">
      <c r="A40" s="101"/>
      <c r="B40" s="101"/>
      <c r="C40" s="101"/>
      <c r="D40" s="101"/>
      <c r="E40" s="101"/>
      <c r="F40" s="101"/>
      <c r="G40" s="101"/>
      <c r="H40" s="101"/>
      <c r="I40" s="101"/>
      <c r="J40" s="101"/>
      <c r="K40" s="101"/>
      <c r="L40" s="101"/>
      <c r="M40" s="101"/>
      <c r="N40" s="102"/>
    </row>
    <row r="41" spans="1:18" ht="40.5" customHeight="1" x14ac:dyDescent="0.2">
      <c r="A41" s="161" t="s">
        <v>307</v>
      </c>
      <c r="B41" s="103"/>
      <c r="C41" s="103"/>
      <c r="D41" s="332" t="s">
        <v>54</v>
      </c>
      <c r="E41" s="332"/>
      <c r="F41" s="332"/>
      <c r="G41" s="332"/>
      <c r="H41" s="332"/>
      <c r="I41" s="103"/>
      <c r="J41" s="103"/>
      <c r="K41" s="102"/>
      <c r="L41" s="102"/>
      <c r="M41" s="102"/>
      <c r="N41" s="103"/>
    </row>
    <row r="42" spans="1:18" x14ac:dyDescent="0.2">
      <c r="A42" s="104"/>
      <c r="B42" s="102"/>
      <c r="C42" s="102"/>
      <c r="D42" s="102"/>
      <c r="E42" s="102"/>
      <c r="F42" s="102"/>
      <c r="G42" s="102"/>
      <c r="H42" s="102"/>
      <c r="I42" s="102"/>
      <c r="J42" s="102"/>
      <c r="K42" s="102"/>
      <c r="L42" s="102"/>
      <c r="M42" s="102"/>
      <c r="N42" s="102"/>
    </row>
  </sheetData>
  <mergeCells count="38">
    <mergeCell ref="A1:N1"/>
    <mergeCell ref="A2:N2"/>
    <mergeCell ref="A4:F4"/>
    <mergeCell ref="H4:N4"/>
    <mergeCell ref="B5:F5"/>
    <mergeCell ref="H5:J5"/>
    <mergeCell ref="K5:N5"/>
    <mergeCell ref="P5:T7"/>
    <mergeCell ref="B6:F6"/>
    <mergeCell ref="H6:J6"/>
    <mergeCell ref="K6:N6"/>
    <mergeCell ref="B7:F7"/>
    <mergeCell ref="H7:J7"/>
    <mergeCell ref="K7:N7"/>
    <mergeCell ref="B15:B19"/>
    <mergeCell ref="B8:F8"/>
    <mergeCell ref="H8:J8"/>
    <mergeCell ref="K8:N8"/>
    <mergeCell ref="B9:F9"/>
    <mergeCell ref="A11:N11"/>
    <mergeCell ref="A13:A14"/>
    <mergeCell ref="B13:B14"/>
    <mergeCell ref="C13:C14"/>
    <mergeCell ref="D13:D14"/>
    <mergeCell ref="E13:G13"/>
    <mergeCell ref="H13:H14"/>
    <mergeCell ref="I13:I14"/>
    <mergeCell ref="J13:J14"/>
    <mergeCell ref="K13:M13"/>
    <mergeCell ref="N13:N14"/>
    <mergeCell ref="A39:M39"/>
    <mergeCell ref="D41:H41"/>
    <mergeCell ref="A20:A24"/>
    <mergeCell ref="B20:B24"/>
    <mergeCell ref="C20:C24"/>
    <mergeCell ref="A32:N33"/>
    <mergeCell ref="A34:M34"/>
    <mergeCell ref="A35:M37"/>
  </mergeCells>
  <conditionalFormatting sqref="A38:B38">
    <cfRule type="expression" dxfId="36" priority="18" stopIfTrue="1">
      <formula>N38&gt;1</formula>
    </cfRule>
    <cfRule type="expression" dxfId="35" priority="19" stopIfTrue="1">
      <formula>N38&lt;=1</formula>
    </cfRule>
  </conditionalFormatting>
  <conditionalFormatting sqref="D38:M38">
    <cfRule type="expression" dxfId="34" priority="20" stopIfTrue="1">
      <formula>P38&gt;1</formula>
    </cfRule>
    <cfRule type="expression" dxfId="33" priority="21" stopIfTrue="1">
      <formula>P38&lt;=1</formula>
    </cfRule>
  </conditionalFormatting>
  <conditionalFormatting sqref="C38">
    <cfRule type="expression" dxfId="32" priority="22" stopIfTrue="1">
      <formula>#REF!&gt;1</formula>
    </cfRule>
    <cfRule type="expression" dxfId="31" priority="23" stopIfTrue="1">
      <formula>#REF!&lt;=1</formula>
    </cfRule>
  </conditionalFormatting>
  <conditionalFormatting sqref="A39:B39">
    <cfRule type="expression" dxfId="30" priority="24" stopIfTrue="1">
      <formula>OR(N35&gt;0.02,N37&gt;0.02)=TRUE</formula>
    </cfRule>
    <cfRule type="expression" dxfId="29" priority="25" stopIfTrue="1">
      <formula>OR(N35&gt;0.02,N37&gt;0.02)=FALSE</formula>
    </cfRule>
  </conditionalFormatting>
  <conditionalFormatting sqref="D39:M39">
    <cfRule type="expression" dxfId="28" priority="26" stopIfTrue="1">
      <formula>OR(P35&gt;0.02,P37&gt;0.02)=TRUE</formula>
    </cfRule>
    <cfRule type="expression" dxfId="27" priority="27" stopIfTrue="1">
      <formula>OR(P35&gt;0.02,P37&gt;0.02)=FALSE</formula>
    </cfRule>
  </conditionalFormatting>
  <conditionalFormatting sqref="C39">
    <cfRule type="expression" dxfId="26" priority="28" stopIfTrue="1">
      <formula>OR(#REF!&gt;0.02,#REF!&gt;0.02)=TRUE</formula>
    </cfRule>
    <cfRule type="expression" dxfId="25" priority="29" stopIfTrue="1">
      <formula>OR(#REF!&gt;0.02,#REF!&gt;0.02)=FALSE</formula>
    </cfRule>
  </conditionalFormatting>
  <conditionalFormatting sqref="K30:M30 J29:M29">
    <cfRule type="expression" dxfId="24" priority="30" stopIfTrue="1">
      <formula>AND(J29&gt;0.02,J29&lt;=1)</formula>
    </cfRule>
    <cfRule type="cellIs" dxfId="23" priority="31" stopIfTrue="1" operator="greaterThan">
      <formula>1</formula>
    </cfRule>
    <cfRule type="cellIs" dxfId="22" priority="32" stopIfTrue="1" operator="lessThanOrEqual">
      <formula>0.02</formula>
    </cfRule>
  </conditionalFormatting>
  <conditionalFormatting sqref="N35 N37">
    <cfRule type="cellIs" dxfId="21" priority="33" stopIfTrue="1" operator="lessThanOrEqual">
      <formula>1</formula>
    </cfRule>
    <cfRule type="cellIs" dxfId="20" priority="34" stopIfTrue="1" operator="greaterThan">
      <formula>1</formula>
    </cfRule>
  </conditionalFormatting>
  <conditionalFormatting sqref="E29:G29">
    <cfRule type="cellIs" dxfId="19" priority="35" stopIfTrue="1" operator="notEqual">
      <formula>""</formula>
    </cfRule>
  </conditionalFormatting>
  <conditionalFormatting sqref="E15:G18">
    <cfRule type="cellIs" dxfId="18" priority="14" stopIfTrue="1" operator="notEqual">
      <formula>""</formula>
    </cfRule>
  </conditionalFormatting>
  <conditionalFormatting sqref="A35">
    <cfRule type="expression" dxfId="17" priority="36" stopIfTrue="1">
      <formula>N37&gt;1</formula>
    </cfRule>
    <cfRule type="expression" dxfId="16" priority="37" stopIfTrue="1">
      <formula>N37&lt;=1</formula>
    </cfRule>
  </conditionalFormatting>
  <conditionalFormatting sqref="J15:M19">
    <cfRule type="expression" dxfId="15" priority="15" stopIfTrue="1">
      <formula>AND(J15&gt;0.02,J15&lt;=1)</formula>
    </cfRule>
    <cfRule type="cellIs" dxfId="14" priority="16" stopIfTrue="1" operator="greaterThan">
      <formula>1</formula>
    </cfRule>
    <cfRule type="cellIs" dxfId="13" priority="17" stopIfTrue="1" operator="lessThanOrEqual">
      <formula>0.02</formula>
    </cfRule>
  </conditionalFormatting>
  <conditionalFormatting sqref="E19:G19">
    <cfRule type="cellIs" dxfId="12" priority="13" stopIfTrue="1" operator="notEqual">
      <formula>""</formula>
    </cfRule>
  </conditionalFormatting>
  <conditionalFormatting sqref="J20:M24">
    <cfRule type="expression" dxfId="11" priority="9" stopIfTrue="1">
      <formula>AND(J20&gt;0.02,J20&lt;=1)</formula>
    </cfRule>
    <cfRule type="cellIs" dxfId="10" priority="10" stopIfTrue="1" operator="greaterThan">
      <formula>1</formula>
    </cfRule>
    <cfRule type="cellIs" dxfId="9" priority="11" stopIfTrue="1" operator="lessThanOrEqual">
      <formula>0.02</formula>
    </cfRule>
  </conditionalFormatting>
  <conditionalFormatting sqref="E20:G24">
    <cfRule type="cellIs" dxfId="8" priority="12" stopIfTrue="1" operator="notEqual">
      <formula>""</formula>
    </cfRule>
  </conditionalFormatting>
  <conditionalFormatting sqref="J27:M28">
    <cfRule type="expression" dxfId="7" priority="6" stopIfTrue="1">
      <formula>AND(J27&gt;0.02,J27&lt;=1)</formula>
    </cfRule>
    <cfRule type="cellIs" dxfId="6" priority="7" stopIfTrue="1" operator="greaterThan">
      <formula>1</formula>
    </cfRule>
    <cfRule type="cellIs" dxfId="5" priority="8" stopIfTrue="1" operator="lessThanOrEqual">
      <formula>0.02</formula>
    </cfRule>
  </conditionalFormatting>
  <conditionalFormatting sqref="E27:G28">
    <cfRule type="cellIs" dxfId="4" priority="5" stopIfTrue="1" operator="notEqual">
      <formula>""</formula>
    </cfRule>
  </conditionalFormatting>
  <conditionalFormatting sqref="J25:M26">
    <cfRule type="expression" dxfId="3" priority="2" stopIfTrue="1">
      <formula>AND(J25&gt;0.02,J25&lt;=1)</formula>
    </cfRule>
    <cfRule type="cellIs" dxfId="2" priority="3" stopIfTrue="1" operator="greaterThan">
      <formula>1</formula>
    </cfRule>
    <cfRule type="cellIs" dxfId="1" priority="4" stopIfTrue="1" operator="lessThanOrEqual">
      <formula>0.02</formula>
    </cfRule>
  </conditionalFormatting>
  <conditionalFormatting sqref="E25:G26">
    <cfRule type="cellIs" dxfId="0" priority="1" stopIfTrue="1" operator="notEqual">
      <formula>""</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49"/>
  <sheetViews>
    <sheetView showGridLines="0" topLeftCell="A28" zoomScale="115" workbookViewId="0">
      <selection activeCell="A45" sqref="A45"/>
    </sheetView>
  </sheetViews>
  <sheetFormatPr defaultRowHeight="12.75" x14ac:dyDescent="0.2"/>
  <cols>
    <col min="1" max="1" width="60.85546875" customWidth="1"/>
    <col min="2" max="3" width="9.85546875" customWidth="1"/>
    <col min="4" max="4" width="12.42578125" customWidth="1"/>
    <col min="5" max="5" width="51.140625" customWidth="1"/>
  </cols>
  <sheetData>
    <row r="1" spans="1:5" ht="21.75" customHeight="1" thickBot="1" x14ac:dyDescent="0.35">
      <c r="A1" s="53" t="s">
        <v>156</v>
      </c>
      <c r="B1" s="35"/>
      <c r="C1" s="35"/>
      <c r="D1" s="35"/>
    </row>
    <row r="2" spans="1:5" x14ac:dyDescent="0.2">
      <c r="A2" s="65" t="s">
        <v>157</v>
      </c>
      <c r="B2" s="424" t="s">
        <v>59</v>
      </c>
      <c r="C2" s="424"/>
      <c r="D2" s="410" t="s">
        <v>22</v>
      </c>
      <c r="E2" s="412" t="s">
        <v>23</v>
      </c>
    </row>
    <row r="3" spans="1:5" ht="25.5" customHeight="1" thickBot="1" x14ac:dyDescent="0.25">
      <c r="A3" s="66" t="s">
        <v>60</v>
      </c>
      <c r="B3" s="64" t="s">
        <v>24</v>
      </c>
      <c r="C3" s="64" t="s">
        <v>25</v>
      </c>
      <c r="D3" s="411"/>
      <c r="E3" s="413"/>
    </row>
    <row r="4" spans="1:5" ht="21" customHeight="1" x14ac:dyDescent="0.2">
      <c r="A4" s="400" t="s">
        <v>158</v>
      </c>
      <c r="B4" s="401"/>
      <c r="C4" s="401"/>
      <c r="D4" s="401"/>
      <c r="E4" s="402"/>
    </row>
    <row r="5" spans="1:5" ht="33.75" x14ac:dyDescent="0.2">
      <c r="A5" s="142" t="s">
        <v>338</v>
      </c>
      <c r="B5" s="55">
        <v>5</v>
      </c>
      <c r="C5" s="56">
        <v>20</v>
      </c>
      <c r="D5" s="54" t="s">
        <v>292</v>
      </c>
      <c r="E5" s="58" t="s">
        <v>0</v>
      </c>
    </row>
    <row r="6" spans="1:5" ht="15.75" customHeight="1" x14ac:dyDescent="0.2">
      <c r="A6" s="69" t="s">
        <v>336</v>
      </c>
      <c r="B6" s="416">
        <v>50</v>
      </c>
      <c r="C6" s="417">
        <v>200</v>
      </c>
      <c r="D6" s="54"/>
      <c r="E6" s="58"/>
    </row>
    <row r="7" spans="1:5" ht="34.5" customHeight="1" x14ac:dyDescent="0.2">
      <c r="A7" s="57" t="s">
        <v>190</v>
      </c>
      <c r="B7" s="416"/>
      <c r="C7" s="417"/>
      <c r="D7" s="137" t="s">
        <v>293</v>
      </c>
      <c r="E7" s="138" t="s">
        <v>0</v>
      </c>
    </row>
    <row r="8" spans="1:5" ht="22.5" x14ac:dyDescent="0.2">
      <c r="A8" s="57" t="s">
        <v>191</v>
      </c>
      <c r="B8" s="416"/>
      <c r="C8" s="417"/>
      <c r="D8" s="141" t="s">
        <v>335</v>
      </c>
      <c r="E8" s="138" t="s">
        <v>1</v>
      </c>
    </row>
    <row r="9" spans="1:5" ht="25.5" x14ac:dyDescent="0.2">
      <c r="A9" s="142" t="s">
        <v>337</v>
      </c>
      <c r="B9" s="416">
        <v>50</v>
      </c>
      <c r="C9" s="417">
        <v>200</v>
      </c>
      <c r="D9" s="405" t="s">
        <v>294</v>
      </c>
      <c r="E9" s="403" t="s">
        <v>304</v>
      </c>
    </row>
    <row r="10" spans="1:5" ht="13.5" customHeight="1" thickBot="1" x14ac:dyDescent="0.25">
      <c r="A10" s="59" t="s">
        <v>159</v>
      </c>
      <c r="B10" s="425"/>
      <c r="C10" s="426"/>
      <c r="D10" s="414"/>
      <c r="E10" s="409"/>
    </row>
    <row r="11" spans="1:5" ht="20.25" customHeight="1" x14ac:dyDescent="0.2">
      <c r="A11" s="397" t="s">
        <v>160</v>
      </c>
      <c r="B11" s="398"/>
      <c r="C11" s="398"/>
      <c r="D11" s="398"/>
      <c r="E11" s="399"/>
    </row>
    <row r="12" spans="1:5" x14ac:dyDescent="0.2">
      <c r="A12" s="69" t="s">
        <v>161</v>
      </c>
      <c r="B12" s="416">
        <v>10</v>
      </c>
      <c r="C12" s="417">
        <v>50</v>
      </c>
      <c r="D12" s="405" t="s">
        <v>5</v>
      </c>
      <c r="E12" s="403" t="s">
        <v>2</v>
      </c>
    </row>
    <row r="13" spans="1:5" x14ac:dyDescent="0.2">
      <c r="A13" s="57" t="s">
        <v>192</v>
      </c>
      <c r="B13" s="416"/>
      <c r="C13" s="417"/>
      <c r="D13" s="405"/>
      <c r="E13" s="403"/>
    </row>
    <row r="14" spans="1:5" x14ac:dyDescent="0.2">
      <c r="A14" s="57" t="s">
        <v>193</v>
      </c>
      <c r="B14" s="416"/>
      <c r="C14" s="417"/>
      <c r="D14" s="405"/>
      <c r="E14" s="403"/>
    </row>
    <row r="15" spans="1:5" ht="51" x14ac:dyDescent="0.2">
      <c r="A15" s="57" t="s">
        <v>194</v>
      </c>
      <c r="B15" s="416"/>
      <c r="C15" s="417"/>
      <c r="D15" s="405"/>
      <c r="E15" s="403"/>
    </row>
    <row r="16" spans="1:5" x14ac:dyDescent="0.2">
      <c r="A16" s="69" t="s">
        <v>162</v>
      </c>
      <c r="B16" s="416">
        <v>50</v>
      </c>
      <c r="C16" s="417">
        <v>200</v>
      </c>
      <c r="D16" s="405" t="s">
        <v>295</v>
      </c>
      <c r="E16" s="403" t="s">
        <v>296</v>
      </c>
    </row>
    <row r="17" spans="1:5" x14ac:dyDescent="0.2">
      <c r="A17" s="57" t="s">
        <v>163</v>
      </c>
      <c r="B17" s="416"/>
      <c r="C17" s="417"/>
      <c r="D17" s="405"/>
      <c r="E17" s="403"/>
    </row>
    <row r="18" spans="1:5" x14ac:dyDescent="0.2">
      <c r="A18" s="69" t="s">
        <v>164</v>
      </c>
      <c r="B18" s="416">
        <v>10</v>
      </c>
      <c r="C18" s="417">
        <v>50</v>
      </c>
      <c r="D18" s="405" t="s">
        <v>6</v>
      </c>
      <c r="E18" s="403" t="s">
        <v>3</v>
      </c>
    </row>
    <row r="19" spans="1:5" x14ac:dyDescent="0.2">
      <c r="A19" s="57" t="s">
        <v>165</v>
      </c>
      <c r="B19" s="416"/>
      <c r="C19" s="417"/>
      <c r="D19" s="405"/>
      <c r="E19" s="403"/>
    </row>
    <row r="20" spans="1:5" x14ac:dyDescent="0.2">
      <c r="A20" s="69" t="s">
        <v>166</v>
      </c>
      <c r="B20" s="420" t="s">
        <v>342</v>
      </c>
      <c r="C20" s="422" t="s">
        <v>341</v>
      </c>
      <c r="D20" s="408" t="s">
        <v>7</v>
      </c>
      <c r="E20" s="403" t="s">
        <v>4</v>
      </c>
    </row>
    <row r="21" spans="1:5" ht="38.25" customHeight="1" x14ac:dyDescent="0.2">
      <c r="A21" s="142" t="s">
        <v>167</v>
      </c>
      <c r="B21" s="421"/>
      <c r="C21" s="423"/>
      <c r="D21" s="405"/>
      <c r="E21" s="403"/>
    </row>
    <row r="22" spans="1:5" x14ac:dyDescent="0.2">
      <c r="A22" s="69" t="s">
        <v>168</v>
      </c>
      <c r="B22" s="420" t="s">
        <v>339</v>
      </c>
      <c r="C22" s="422" t="s">
        <v>340</v>
      </c>
      <c r="D22" s="406" t="s">
        <v>343</v>
      </c>
      <c r="E22" s="415" t="s">
        <v>4</v>
      </c>
    </row>
    <row r="23" spans="1:5" ht="30.75" customHeight="1" x14ac:dyDescent="0.2">
      <c r="A23" s="57" t="s">
        <v>169</v>
      </c>
      <c r="B23" s="421"/>
      <c r="C23" s="423"/>
      <c r="D23" s="407"/>
      <c r="E23" s="403"/>
    </row>
    <row r="24" spans="1:5" x14ac:dyDescent="0.2">
      <c r="A24" s="69" t="s">
        <v>170</v>
      </c>
      <c r="B24" s="416">
        <v>50</v>
      </c>
      <c r="C24" s="417">
        <v>200</v>
      </c>
      <c r="D24" s="405" t="s">
        <v>290</v>
      </c>
      <c r="E24" s="403" t="s">
        <v>297</v>
      </c>
    </row>
    <row r="25" spans="1:5" x14ac:dyDescent="0.2">
      <c r="A25" s="57" t="s">
        <v>171</v>
      </c>
      <c r="B25" s="416"/>
      <c r="C25" s="417"/>
      <c r="D25" s="405"/>
      <c r="E25" s="403"/>
    </row>
    <row r="26" spans="1:5" x14ac:dyDescent="0.2">
      <c r="A26" s="69" t="s">
        <v>172</v>
      </c>
      <c r="B26" s="416">
        <v>10</v>
      </c>
      <c r="C26" s="417">
        <v>50</v>
      </c>
      <c r="D26" s="405" t="s">
        <v>8</v>
      </c>
      <c r="E26" s="403" t="s">
        <v>9</v>
      </c>
    </row>
    <row r="27" spans="1:5" x14ac:dyDescent="0.2">
      <c r="A27" s="57" t="s">
        <v>195</v>
      </c>
      <c r="B27" s="416"/>
      <c r="C27" s="417"/>
      <c r="D27" s="405"/>
      <c r="E27" s="403"/>
    </row>
    <row r="28" spans="1:5" ht="25.5" x14ac:dyDescent="0.2">
      <c r="A28" s="57" t="s">
        <v>196</v>
      </c>
      <c r="B28" s="416"/>
      <c r="C28" s="417"/>
      <c r="D28" s="405"/>
      <c r="E28" s="403"/>
    </row>
    <row r="29" spans="1:5" ht="25.5" x14ac:dyDescent="0.2">
      <c r="A29" s="57" t="s">
        <v>197</v>
      </c>
      <c r="B29" s="416"/>
      <c r="C29" s="417"/>
      <c r="D29" s="405"/>
      <c r="E29" s="403"/>
    </row>
    <row r="30" spans="1:5" x14ac:dyDescent="0.2">
      <c r="A30" s="69" t="s">
        <v>173</v>
      </c>
      <c r="B30" s="416">
        <v>50</v>
      </c>
      <c r="C30" s="417">
        <v>200</v>
      </c>
      <c r="D30" s="405" t="s">
        <v>10</v>
      </c>
      <c r="E30" s="403" t="s">
        <v>11</v>
      </c>
    </row>
    <row r="31" spans="1:5" ht="38.25" x14ac:dyDescent="0.2">
      <c r="A31" s="57" t="s">
        <v>198</v>
      </c>
      <c r="B31" s="416"/>
      <c r="C31" s="417"/>
      <c r="D31" s="405"/>
      <c r="E31" s="403"/>
    </row>
    <row r="32" spans="1:5" ht="38.25" x14ac:dyDescent="0.2">
      <c r="A32" s="57" t="s">
        <v>199</v>
      </c>
      <c r="B32" s="416"/>
      <c r="C32" s="417"/>
      <c r="D32" s="405"/>
      <c r="E32" s="403"/>
    </row>
    <row r="33" spans="1:5" x14ac:dyDescent="0.2">
      <c r="A33" s="69" t="s">
        <v>174</v>
      </c>
      <c r="B33" s="418">
        <v>5000</v>
      </c>
      <c r="C33" s="419">
        <v>50000</v>
      </c>
      <c r="D33" s="404" t="s">
        <v>10</v>
      </c>
      <c r="E33" s="403" t="s">
        <v>11</v>
      </c>
    </row>
    <row r="34" spans="1:5" ht="25.5" x14ac:dyDescent="0.2">
      <c r="A34" s="57" t="s">
        <v>175</v>
      </c>
      <c r="B34" s="418"/>
      <c r="C34" s="419"/>
      <c r="D34" s="404"/>
      <c r="E34" s="403"/>
    </row>
    <row r="35" spans="1:5" ht="12.75" customHeight="1" x14ac:dyDescent="0.2">
      <c r="A35" s="69" t="s">
        <v>176</v>
      </c>
      <c r="B35" s="416">
        <v>10</v>
      </c>
      <c r="C35" s="417">
        <v>50</v>
      </c>
      <c r="D35" s="405" t="s">
        <v>12</v>
      </c>
      <c r="E35" s="403" t="s">
        <v>13</v>
      </c>
    </row>
    <row r="36" spans="1:5" ht="33" customHeight="1" x14ac:dyDescent="0.2">
      <c r="A36" s="57" t="s">
        <v>177</v>
      </c>
      <c r="B36" s="416"/>
      <c r="C36" s="417"/>
      <c r="D36" s="405"/>
      <c r="E36" s="403"/>
    </row>
    <row r="37" spans="1:5" x14ac:dyDescent="0.2">
      <c r="A37" s="69" t="s">
        <v>178</v>
      </c>
      <c r="B37" s="416">
        <v>50</v>
      </c>
      <c r="C37" s="417">
        <v>200</v>
      </c>
      <c r="D37" s="405" t="s">
        <v>14</v>
      </c>
      <c r="E37" s="403" t="s">
        <v>298</v>
      </c>
    </row>
    <row r="38" spans="1:5" ht="25.5" x14ac:dyDescent="0.2">
      <c r="A38" s="142" t="s">
        <v>179</v>
      </c>
      <c r="B38" s="416"/>
      <c r="C38" s="417"/>
      <c r="D38" s="405"/>
      <c r="E38" s="403"/>
    </row>
    <row r="39" spans="1:5" x14ac:dyDescent="0.2">
      <c r="A39" s="69" t="s">
        <v>180</v>
      </c>
      <c r="B39" s="416">
        <v>50</v>
      </c>
      <c r="C39" s="417">
        <v>200</v>
      </c>
      <c r="D39" s="405" t="s">
        <v>15</v>
      </c>
      <c r="E39" s="403" t="s">
        <v>299</v>
      </c>
    </row>
    <row r="40" spans="1:5" x14ac:dyDescent="0.2">
      <c r="A40" s="57" t="s">
        <v>181</v>
      </c>
      <c r="B40" s="416"/>
      <c r="C40" s="417"/>
      <c r="D40" s="405"/>
      <c r="E40" s="403"/>
    </row>
    <row r="41" spans="1:5" x14ac:dyDescent="0.2">
      <c r="A41" s="57" t="s">
        <v>182</v>
      </c>
      <c r="B41" s="416"/>
      <c r="C41" s="417"/>
      <c r="D41" s="405"/>
      <c r="E41" s="403"/>
    </row>
    <row r="42" spans="1:5" ht="70.5" customHeight="1" thickBot="1" x14ac:dyDescent="0.25">
      <c r="A42" s="70" t="s">
        <v>26</v>
      </c>
      <c r="B42" s="60">
        <v>50</v>
      </c>
      <c r="C42" s="61">
        <v>200</v>
      </c>
      <c r="D42" s="62" t="s">
        <v>17</v>
      </c>
      <c r="E42" s="63" t="s">
        <v>16</v>
      </c>
    </row>
    <row r="43" spans="1:5" ht="19.5" customHeight="1" x14ac:dyDescent="0.2">
      <c r="A43" s="391" t="s">
        <v>183</v>
      </c>
      <c r="B43" s="392"/>
      <c r="C43" s="392"/>
      <c r="D43" s="392"/>
      <c r="E43" s="393"/>
    </row>
    <row r="44" spans="1:5" ht="33.75" x14ac:dyDescent="0.2">
      <c r="A44" s="142" t="s">
        <v>184</v>
      </c>
      <c r="B44" s="55">
        <v>100</v>
      </c>
      <c r="C44" s="56">
        <v>200</v>
      </c>
      <c r="D44" s="54" t="s">
        <v>18</v>
      </c>
      <c r="E44" s="112" t="s">
        <v>19</v>
      </c>
    </row>
    <row r="45" spans="1:5" ht="23.25" thickBot="1" x14ac:dyDescent="0.25">
      <c r="A45" s="473" t="s">
        <v>185</v>
      </c>
      <c r="B45" s="60">
        <v>200</v>
      </c>
      <c r="C45" s="61">
        <v>500</v>
      </c>
      <c r="D45" s="62" t="s">
        <v>300</v>
      </c>
      <c r="E45" s="113" t="s">
        <v>301</v>
      </c>
    </row>
    <row r="46" spans="1:5" x14ac:dyDescent="0.2">
      <c r="A46" s="394" t="s">
        <v>186</v>
      </c>
      <c r="B46" s="395"/>
      <c r="C46" s="395"/>
      <c r="D46" s="395"/>
      <c r="E46" s="396"/>
    </row>
    <row r="47" spans="1:5" ht="22.5" x14ac:dyDescent="0.2">
      <c r="A47" s="67" t="s">
        <v>187</v>
      </c>
      <c r="B47" s="55">
        <v>100</v>
      </c>
      <c r="C47" s="56">
        <v>500</v>
      </c>
      <c r="D47" s="54"/>
      <c r="E47" s="58" t="s">
        <v>20</v>
      </c>
    </row>
    <row r="48" spans="1:5" ht="22.5" customHeight="1" x14ac:dyDescent="0.2">
      <c r="A48" s="67" t="s">
        <v>188</v>
      </c>
      <c r="B48" s="55">
        <v>100</v>
      </c>
      <c r="C48" s="56">
        <v>500</v>
      </c>
      <c r="D48" s="54" t="s">
        <v>302</v>
      </c>
      <c r="E48" s="58" t="s">
        <v>303</v>
      </c>
    </row>
    <row r="49" spans="1:5" ht="47.25" customHeight="1" thickBot="1" x14ac:dyDescent="0.25">
      <c r="A49" s="68" t="s">
        <v>189</v>
      </c>
      <c r="B49" s="60">
        <v>50</v>
      </c>
      <c r="C49" s="61">
        <v>200</v>
      </c>
      <c r="D49" s="62"/>
      <c r="E49" s="63" t="s">
        <v>21</v>
      </c>
    </row>
  </sheetData>
  <mergeCells count="61">
    <mergeCell ref="B12:B15"/>
    <mergeCell ref="C12:C15"/>
    <mergeCell ref="B2:C2"/>
    <mergeCell ref="B6:B8"/>
    <mergeCell ref="C6:C8"/>
    <mergeCell ref="B9:B10"/>
    <mergeCell ref="C9:C10"/>
    <mergeCell ref="B16:B17"/>
    <mergeCell ref="C16:C17"/>
    <mergeCell ref="B18:B19"/>
    <mergeCell ref="C18:C19"/>
    <mergeCell ref="B24:B25"/>
    <mergeCell ref="C24:C25"/>
    <mergeCell ref="B22:B23"/>
    <mergeCell ref="C22:C23"/>
    <mergeCell ref="B20:B21"/>
    <mergeCell ref="C20:C21"/>
    <mergeCell ref="B26:B29"/>
    <mergeCell ref="C26:C29"/>
    <mergeCell ref="B30:B32"/>
    <mergeCell ref="C30:C32"/>
    <mergeCell ref="B33:B34"/>
    <mergeCell ref="C33:C34"/>
    <mergeCell ref="B35:B36"/>
    <mergeCell ref="C35:C36"/>
    <mergeCell ref="B37:B38"/>
    <mergeCell ref="C37:C38"/>
    <mergeCell ref="B39:B41"/>
    <mergeCell ref="C39:C41"/>
    <mergeCell ref="D39:D41"/>
    <mergeCell ref="E39:E41"/>
    <mergeCell ref="E18:E19"/>
    <mergeCell ref="E20:E21"/>
    <mergeCell ref="E22:E23"/>
    <mergeCell ref="E24:E25"/>
    <mergeCell ref="D24:D25"/>
    <mergeCell ref="D26:D29"/>
    <mergeCell ref="E26:E29"/>
    <mergeCell ref="D30:D32"/>
    <mergeCell ref="E12:E15"/>
    <mergeCell ref="E9:E10"/>
    <mergeCell ref="D2:D3"/>
    <mergeCell ref="E2:E3"/>
    <mergeCell ref="D9:D10"/>
    <mergeCell ref="D12:D15"/>
    <mergeCell ref="A43:E43"/>
    <mergeCell ref="A46:E46"/>
    <mergeCell ref="A11:E11"/>
    <mergeCell ref="A4:E4"/>
    <mergeCell ref="E33:E34"/>
    <mergeCell ref="D33:D34"/>
    <mergeCell ref="D35:D36"/>
    <mergeCell ref="E35:E36"/>
    <mergeCell ref="E30:E32"/>
    <mergeCell ref="D22:D23"/>
    <mergeCell ref="D18:D19"/>
    <mergeCell ref="D20:D21"/>
    <mergeCell ref="D16:D17"/>
    <mergeCell ref="E16:E17"/>
    <mergeCell ref="D37:D38"/>
    <mergeCell ref="E37:E38"/>
  </mergeCells>
  <phoneticPr fontId="3" type="noConversion"/>
  <pageMargins left="0.35433070866141736" right="0.35433070866141736" top="0.48" bottom="0.4" header="0.44" footer="0.36"/>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63"/>
  <sheetViews>
    <sheetView showGridLines="0" zoomScale="115" workbookViewId="0">
      <selection activeCell="J44" sqref="J43:J44"/>
    </sheetView>
  </sheetViews>
  <sheetFormatPr defaultRowHeight="12.75" x14ac:dyDescent="0.2"/>
  <cols>
    <col min="1" max="1" width="51" customWidth="1"/>
    <col min="2" max="2" width="10.85546875" customWidth="1"/>
  </cols>
  <sheetData>
    <row r="1" spans="1:4" ht="26.25" customHeight="1" thickBot="1" x14ac:dyDescent="0.35">
      <c r="A1" s="427" t="s">
        <v>56</v>
      </c>
      <c r="B1" s="427"/>
      <c r="C1" s="427"/>
      <c r="D1" s="427"/>
    </row>
    <row r="2" spans="1:4" ht="27" thickTop="1" thickBot="1" x14ac:dyDescent="0.25">
      <c r="A2" s="14" t="s">
        <v>57</v>
      </c>
      <c r="B2" s="15" t="s">
        <v>58</v>
      </c>
      <c r="C2" s="441" t="s">
        <v>59</v>
      </c>
      <c r="D2" s="442"/>
    </row>
    <row r="3" spans="1:4" ht="26.25" thickBot="1" x14ac:dyDescent="0.25">
      <c r="A3" s="36" t="s">
        <v>60</v>
      </c>
      <c r="B3" s="16"/>
      <c r="C3" s="19" t="s">
        <v>61</v>
      </c>
      <c r="D3" s="20" t="s">
        <v>62</v>
      </c>
    </row>
    <row r="4" spans="1:4" ht="13.5" thickBot="1" x14ac:dyDescent="0.25">
      <c r="A4" s="17"/>
      <c r="B4" s="18"/>
      <c r="C4" s="19" t="s">
        <v>63</v>
      </c>
      <c r="D4" s="20" t="s">
        <v>64</v>
      </c>
    </row>
    <row r="5" spans="1:4" ht="13.5" thickBot="1" x14ac:dyDescent="0.25">
      <c r="A5" s="17" t="s">
        <v>142</v>
      </c>
      <c r="B5" s="18" t="s">
        <v>65</v>
      </c>
      <c r="C5" s="21">
        <v>5000</v>
      </c>
      <c r="D5" s="22">
        <v>10000</v>
      </c>
    </row>
    <row r="6" spans="1:4" ht="13.5" thickBot="1" x14ac:dyDescent="0.25">
      <c r="A6" s="17" t="s">
        <v>143</v>
      </c>
      <c r="B6" s="18" t="s">
        <v>65</v>
      </c>
      <c r="C6" s="21">
        <v>1250</v>
      </c>
      <c r="D6" s="22">
        <v>5000</v>
      </c>
    </row>
    <row r="7" spans="1:4" ht="13.5" thickBot="1" x14ac:dyDescent="0.25">
      <c r="A7" s="17" t="s">
        <v>144</v>
      </c>
      <c r="B7" s="18" t="s">
        <v>65</v>
      </c>
      <c r="C7" s="23">
        <v>350</v>
      </c>
      <c r="D7" s="22">
        <v>2500</v>
      </c>
    </row>
    <row r="8" spans="1:4" ht="13.5" thickBot="1" x14ac:dyDescent="0.25">
      <c r="A8" s="17" t="s">
        <v>145</v>
      </c>
      <c r="B8" s="18" t="s">
        <v>65</v>
      </c>
      <c r="C8" s="23">
        <v>10</v>
      </c>
      <c r="D8" s="24">
        <v>50</v>
      </c>
    </row>
    <row r="9" spans="1:4" ht="13.5" thickBot="1" x14ac:dyDescent="0.25">
      <c r="A9" s="17" t="s">
        <v>146</v>
      </c>
      <c r="B9" s="18" t="s">
        <v>65</v>
      </c>
      <c r="C9" s="21">
        <v>5000</v>
      </c>
      <c r="D9" s="22">
        <v>10000</v>
      </c>
    </row>
    <row r="10" spans="1:4" ht="13.5" thickBot="1" x14ac:dyDescent="0.25">
      <c r="A10" s="17" t="s">
        <v>147</v>
      </c>
      <c r="B10" s="18" t="s">
        <v>65</v>
      </c>
      <c r="C10" s="21">
        <v>1250</v>
      </c>
      <c r="D10" s="22">
        <v>5000</v>
      </c>
    </row>
    <row r="11" spans="1:4" ht="13.5" thickBot="1" x14ac:dyDescent="0.25">
      <c r="A11" s="17" t="s">
        <v>148</v>
      </c>
      <c r="B11" s="18" t="s">
        <v>66</v>
      </c>
      <c r="C11" s="23">
        <v>1</v>
      </c>
      <c r="D11" s="24">
        <v>2</v>
      </c>
    </row>
    <row r="12" spans="1:4" ht="13.5" thickBot="1" x14ac:dyDescent="0.25">
      <c r="A12" s="17" t="s">
        <v>149</v>
      </c>
      <c r="B12" s="18" t="s">
        <v>67</v>
      </c>
      <c r="C12" s="23"/>
      <c r="D12" s="24">
        <v>0.1</v>
      </c>
    </row>
    <row r="13" spans="1:4" ht="13.5" thickBot="1" x14ac:dyDescent="0.25">
      <c r="A13" s="17" t="s">
        <v>150</v>
      </c>
      <c r="B13" s="18" t="s">
        <v>68</v>
      </c>
      <c r="C13" s="23">
        <v>20</v>
      </c>
      <c r="D13" s="24">
        <v>100</v>
      </c>
    </row>
    <row r="14" spans="1:4" ht="13.5" thickBot="1" x14ac:dyDescent="0.25">
      <c r="A14" s="17" t="s">
        <v>69</v>
      </c>
      <c r="B14" s="18" t="s">
        <v>70</v>
      </c>
      <c r="C14" s="23">
        <v>10</v>
      </c>
      <c r="D14" s="24">
        <v>25</v>
      </c>
    </row>
    <row r="15" spans="1:4" ht="39" thickBot="1" x14ac:dyDescent="0.25">
      <c r="A15" s="17" t="s">
        <v>71</v>
      </c>
      <c r="B15" s="18" t="s">
        <v>65</v>
      </c>
      <c r="C15" s="23"/>
      <c r="D15" s="24">
        <v>1</v>
      </c>
    </row>
    <row r="16" spans="1:4" ht="13.5" thickBot="1" x14ac:dyDescent="0.25">
      <c r="A16" s="17" t="s">
        <v>72</v>
      </c>
      <c r="B16" s="18" t="s">
        <v>73</v>
      </c>
      <c r="C16" s="23">
        <v>10</v>
      </c>
      <c r="D16" s="24">
        <v>20</v>
      </c>
    </row>
    <row r="17" spans="1:4" ht="13.5" thickBot="1" x14ac:dyDescent="0.25">
      <c r="A17" s="17" t="s">
        <v>74</v>
      </c>
      <c r="B17" s="18" t="s">
        <v>75</v>
      </c>
      <c r="C17" s="23">
        <v>10</v>
      </c>
      <c r="D17" s="24">
        <v>20</v>
      </c>
    </row>
    <row r="18" spans="1:4" ht="13.5" thickBot="1" x14ac:dyDescent="0.25">
      <c r="A18" s="17" t="s">
        <v>76</v>
      </c>
      <c r="B18" s="18" t="s">
        <v>77</v>
      </c>
      <c r="C18" s="23">
        <v>5</v>
      </c>
      <c r="D18" s="24">
        <v>50</v>
      </c>
    </row>
    <row r="19" spans="1:4" ht="13.5" thickBot="1" x14ac:dyDescent="0.25">
      <c r="A19" s="17" t="s">
        <v>78</v>
      </c>
      <c r="B19" s="18" t="s">
        <v>79</v>
      </c>
      <c r="C19" s="23">
        <v>5</v>
      </c>
      <c r="D19" s="24">
        <v>50</v>
      </c>
    </row>
    <row r="20" spans="1:4" ht="13.5" thickBot="1" x14ac:dyDescent="0.25">
      <c r="A20" s="17" t="s">
        <v>80</v>
      </c>
      <c r="B20" s="18" t="s">
        <v>81</v>
      </c>
      <c r="C20" s="23">
        <v>25</v>
      </c>
      <c r="D20" s="24">
        <v>250</v>
      </c>
    </row>
    <row r="21" spans="1:4" ht="13.5" thickBot="1" x14ac:dyDescent="0.25">
      <c r="A21" s="17" t="s">
        <v>82</v>
      </c>
      <c r="B21" s="18" t="s">
        <v>65</v>
      </c>
      <c r="C21" s="23">
        <v>5</v>
      </c>
      <c r="D21" s="24">
        <v>50</v>
      </c>
    </row>
    <row r="22" spans="1:4" ht="26.25" thickBot="1" x14ac:dyDescent="0.25">
      <c r="A22" s="17" t="s">
        <v>83</v>
      </c>
      <c r="B22" s="18" t="s">
        <v>65</v>
      </c>
      <c r="C22" s="23">
        <v>50</v>
      </c>
      <c r="D22" s="24">
        <v>200</v>
      </c>
    </row>
    <row r="23" spans="1:4" ht="13.5" thickBot="1" x14ac:dyDescent="0.25">
      <c r="A23" s="17" t="s">
        <v>84</v>
      </c>
      <c r="B23" s="18" t="s">
        <v>85</v>
      </c>
      <c r="C23" s="23">
        <v>5</v>
      </c>
      <c r="D23" s="24">
        <v>50</v>
      </c>
    </row>
    <row r="24" spans="1:4" ht="13.5" thickBot="1" x14ac:dyDescent="0.25">
      <c r="A24" s="17" t="s">
        <v>86</v>
      </c>
      <c r="B24" s="18" t="s">
        <v>87</v>
      </c>
      <c r="C24" s="23">
        <v>5</v>
      </c>
      <c r="D24" s="24">
        <v>50</v>
      </c>
    </row>
    <row r="25" spans="1:4" ht="13.5" thickBot="1" x14ac:dyDescent="0.25">
      <c r="A25" s="17" t="s">
        <v>88</v>
      </c>
      <c r="B25" s="18" t="s">
        <v>89</v>
      </c>
      <c r="C25" s="23">
        <v>5</v>
      </c>
      <c r="D25" s="24">
        <v>50</v>
      </c>
    </row>
    <row r="26" spans="1:4" ht="13.5" thickBot="1" x14ac:dyDescent="0.25">
      <c r="A26" s="17" t="s">
        <v>90</v>
      </c>
      <c r="B26" s="18" t="s">
        <v>91</v>
      </c>
      <c r="C26" s="23">
        <v>500</v>
      </c>
      <c r="D26" s="22">
        <v>5000</v>
      </c>
    </row>
    <row r="27" spans="1:4" ht="26.25" thickBot="1" x14ac:dyDescent="0.25">
      <c r="A27" s="17" t="s">
        <v>92</v>
      </c>
      <c r="B27" s="18" t="s">
        <v>93</v>
      </c>
      <c r="C27" s="23"/>
      <c r="D27" s="24">
        <v>0.01</v>
      </c>
    </row>
    <row r="28" spans="1:4" ht="13.5" thickBot="1" x14ac:dyDescent="0.25">
      <c r="A28" s="17" t="s">
        <v>94</v>
      </c>
      <c r="B28" s="18" t="s">
        <v>95</v>
      </c>
      <c r="C28" s="23"/>
      <c r="D28" s="24">
        <v>0.15</v>
      </c>
    </row>
    <row r="29" spans="1:4" ht="13.5" thickBot="1" x14ac:dyDescent="0.25">
      <c r="A29" s="17" t="s">
        <v>96</v>
      </c>
      <c r="B29" s="18" t="s">
        <v>97</v>
      </c>
      <c r="C29" s="23">
        <v>200</v>
      </c>
      <c r="D29" s="22">
        <v>2000</v>
      </c>
    </row>
    <row r="30" spans="1:4" x14ac:dyDescent="0.2">
      <c r="A30" s="25" t="s">
        <v>98</v>
      </c>
      <c r="B30" s="26" t="s">
        <v>100</v>
      </c>
      <c r="C30" s="437">
        <v>10</v>
      </c>
      <c r="D30" s="439">
        <v>100</v>
      </c>
    </row>
    <row r="31" spans="1:4" ht="13.5" thickBot="1" x14ac:dyDescent="0.25">
      <c r="A31" s="17" t="s">
        <v>99</v>
      </c>
      <c r="B31" s="18" t="s">
        <v>101</v>
      </c>
      <c r="C31" s="438"/>
      <c r="D31" s="440"/>
    </row>
    <row r="32" spans="1:4" ht="13.5" thickBot="1" x14ac:dyDescent="0.25">
      <c r="A32" s="17" t="s">
        <v>102</v>
      </c>
      <c r="B32" s="18" t="s">
        <v>103</v>
      </c>
      <c r="C32" s="23">
        <v>0.3</v>
      </c>
      <c r="D32" s="24">
        <v>0.75</v>
      </c>
    </row>
    <row r="33" spans="1:5" ht="13.5" thickBot="1" x14ac:dyDescent="0.25">
      <c r="A33" s="17" t="s">
        <v>104</v>
      </c>
      <c r="B33" s="18" t="s">
        <v>105</v>
      </c>
      <c r="C33" s="23">
        <v>0.2</v>
      </c>
      <c r="D33" s="24">
        <v>1</v>
      </c>
    </row>
    <row r="34" spans="1:5" ht="13.5" thickBot="1" x14ac:dyDescent="0.25">
      <c r="A34" s="17" t="s">
        <v>106</v>
      </c>
      <c r="B34" s="18" t="s">
        <v>107</v>
      </c>
      <c r="C34" s="23">
        <v>0.2</v>
      </c>
      <c r="D34" s="24">
        <v>1</v>
      </c>
    </row>
    <row r="35" spans="1:5" ht="13.5" thickBot="1" x14ac:dyDescent="0.25">
      <c r="A35" s="17" t="s">
        <v>108</v>
      </c>
      <c r="B35" s="18" t="s">
        <v>109</v>
      </c>
      <c r="C35" s="23"/>
      <c r="D35" s="24">
        <v>1</v>
      </c>
    </row>
    <row r="36" spans="1:5" ht="13.5" thickBot="1" x14ac:dyDescent="0.25">
      <c r="A36" s="17" t="s">
        <v>110</v>
      </c>
      <c r="B36" s="27">
        <v>2025949</v>
      </c>
      <c r="C36" s="23">
        <v>15</v>
      </c>
      <c r="D36" s="24">
        <v>75</v>
      </c>
    </row>
    <row r="37" spans="1:5" ht="39" thickBot="1" x14ac:dyDescent="0.25">
      <c r="A37" s="17" t="s">
        <v>111</v>
      </c>
      <c r="B37" s="18" t="s">
        <v>65</v>
      </c>
      <c r="C37" s="23"/>
      <c r="D37" s="24">
        <v>1E-3</v>
      </c>
    </row>
    <row r="38" spans="1:5" ht="38.25" x14ac:dyDescent="0.2">
      <c r="A38" s="25" t="s">
        <v>112</v>
      </c>
      <c r="B38" s="428" t="s">
        <v>65</v>
      </c>
      <c r="C38" s="437">
        <v>0.5</v>
      </c>
      <c r="D38" s="439">
        <v>2</v>
      </c>
    </row>
    <row r="39" spans="1:5" ht="102" x14ac:dyDescent="0.2">
      <c r="A39" s="28" t="s">
        <v>113</v>
      </c>
      <c r="B39" s="429"/>
      <c r="C39" s="443"/>
      <c r="D39" s="444"/>
    </row>
    <row r="40" spans="1:5" x14ac:dyDescent="0.2">
      <c r="A40" s="28"/>
      <c r="B40" s="429"/>
      <c r="C40" s="443"/>
      <c r="D40" s="444"/>
    </row>
    <row r="41" spans="1:5" ht="13.5" thickBot="1" x14ac:dyDescent="0.25">
      <c r="A41" s="29"/>
      <c r="B41" s="430"/>
      <c r="C41" s="438"/>
      <c r="D41" s="440"/>
    </row>
    <row r="42" spans="1:5" x14ac:dyDescent="0.2">
      <c r="A42" s="25" t="s">
        <v>114</v>
      </c>
      <c r="B42" s="428" t="s">
        <v>65</v>
      </c>
      <c r="C42" s="431">
        <v>2500</v>
      </c>
      <c r="D42" s="434">
        <v>25000</v>
      </c>
    </row>
    <row r="43" spans="1:5" x14ac:dyDescent="0.2">
      <c r="A43" s="25" t="s">
        <v>151</v>
      </c>
      <c r="B43" s="429"/>
      <c r="C43" s="432"/>
      <c r="D43" s="435"/>
    </row>
    <row r="44" spans="1:5" x14ac:dyDescent="0.2">
      <c r="A44" s="25" t="s">
        <v>152</v>
      </c>
      <c r="B44" s="429"/>
      <c r="C44" s="432"/>
      <c r="D44" s="435"/>
      <c r="E44" s="136"/>
    </row>
    <row r="45" spans="1:5" ht="25.5" x14ac:dyDescent="0.2">
      <c r="A45" s="25" t="s">
        <v>153</v>
      </c>
      <c r="B45" s="429"/>
      <c r="C45" s="432"/>
      <c r="D45" s="435"/>
      <c r="E45" s="136"/>
    </row>
    <row r="46" spans="1:5" x14ac:dyDescent="0.2">
      <c r="A46" s="25" t="s">
        <v>154</v>
      </c>
      <c r="B46" s="429"/>
      <c r="C46" s="432"/>
      <c r="D46" s="435"/>
    </row>
    <row r="47" spans="1:5" ht="51.75" thickBot="1" x14ac:dyDescent="0.25">
      <c r="A47" s="17" t="s">
        <v>155</v>
      </c>
      <c r="B47" s="430"/>
      <c r="C47" s="433"/>
      <c r="D47" s="436"/>
    </row>
    <row r="48" spans="1:5" ht="13.5" thickBot="1" x14ac:dyDescent="0.25">
      <c r="A48" s="17" t="s">
        <v>115</v>
      </c>
      <c r="B48" s="18" t="s">
        <v>116</v>
      </c>
      <c r="C48" s="23">
        <v>50</v>
      </c>
      <c r="D48" s="24">
        <v>200</v>
      </c>
    </row>
    <row r="49" spans="1:4" ht="13.5" thickBot="1" x14ac:dyDescent="0.25">
      <c r="A49" s="17" t="s">
        <v>117</v>
      </c>
      <c r="B49" s="27">
        <v>2095581</v>
      </c>
      <c r="C49" s="23">
        <v>5</v>
      </c>
      <c r="D49" s="24">
        <v>20</v>
      </c>
    </row>
    <row r="50" spans="1:4" ht="13.5" thickBot="1" x14ac:dyDescent="0.25">
      <c r="A50" s="17" t="s">
        <v>118</v>
      </c>
      <c r="B50" s="27">
        <v>2148878</v>
      </c>
      <c r="C50" s="23">
        <v>5</v>
      </c>
      <c r="D50" s="24">
        <v>20</v>
      </c>
    </row>
    <row r="51" spans="1:4" ht="13.5" thickBot="1" x14ac:dyDescent="0.25">
      <c r="A51" s="17" t="s">
        <v>119</v>
      </c>
      <c r="B51" s="18" t="s">
        <v>120</v>
      </c>
      <c r="C51" s="23">
        <v>50</v>
      </c>
      <c r="D51" s="24">
        <v>200</v>
      </c>
    </row>
    <row r="52" spans="1:4" ht="13.5" thickBot="1" x14ac:dyDescent="0.25">
      <c r="A52" s="17" t="s">
        <v>121</v>
      </c>
      <c r="B52" s="18" t="s">
        <v>122</v>
      </c>
      <c r="C52" s="23">
        <v>50</v>
      </c>
      <c r="D52" s="24">
        <v>200</v>
      </c>
    </row>
    <row r="53" spans="1:4" ht="13.5" thickBot="1" x14ac:dyDescent="0.25">
      <c r="A53" s="17" t="s">
        <v>123</v>
      </c>
      <c r="B53" s="18" t="s">
        <v>124</v>
      </c>
      <c r="C53" s="23">
        <v>50</v>
      </c>
      <c r="D53" s="24">
        <v>200</v>
      </c>
    </row>
    <row r="54" spans="1:4" ht="63.75" x14ac:dyDescent="0.2">
      <c r="A54" s="25" t="s">
        <v>125</v>
      </c>
      <c r="B54" s="428"/>
      <c r="C54" s="437">
        <v>200</v>
      </c>
      <c r="D54" s="439">
        <v>500</v>
      </c>
    </row>
    <row r="55" spans="1:4" ht="39" thickBot="1" x14ac:dyDescent="0.25">
      <c r="A55" s="17" t="s">
        <v>126</v>
      </c>
      <c r="B55" s="430"/>
      <c r="C55" s="438"/>
      <c r="D55" s="440"/>
    </row>
    <row r="56" spans="1:4" ht="13.5" thickBot="1" x14ac:dyDescent="0.25">
      <c r="A56" s="17" t="s">
        <v>127</v>
      </c>
      <c r="B56" s="18" t="s">
        <v>128</v>
      </c>
      <c r="C56" s="23">
        <v>500</v>
      </c>
      <c r="D56" s="22">
        <v>2000</v>
      </c>
    </row>
    <row r="57" spans="1:4" ht="13.5" thickBot="1" x14ac:dyDescent="0.25">
      <c r="A57" s="17" t="s">
        <v>129</v>
      </c>
      <c r="B57" s="18" t="s">
        <v>130</v>
      </c>
      <c r="C57" s="23">
        <v>200</v>
      </c>
      <c r="D57" s="24">
        <v>500</v>
      </c>
    </row>
    <row r="58" spans="1:4" ht="13.5" thickBot="1" x14ac:dyDescent="0.25">
      <c r="A58" s="17" t="s">
        <v>131</v>
      </c>
      <c r="B58" s="18" t="s">
        <v>132</v>
      </c>
      <c r="C58" s="23">
        <v>500</v>
      </c>
      <c r="D58" s="22">
        <v>2000</v>
      </c>
    </row>
    <row r="59" spans="1:4" ht="26.25" thickBot="1" x14ac:dyDescent="0.25">
      <c r="A59" s="17" t="s">
        <v>133</v>
      </c>
      <c r="B59" s="18" t="s">
        <v>134</v>
      </c>
      <c r="C59" s="23">
        <v>100</v>
      </c>
      <c r="D59" s="24">
        <v>200</v>
      </c>
    </row>
    <row r="60" spans="1:4" ht="13.5" thickBot="1" x14ac:dyDescent="0.25">
      <c r="A60" s="17" t="s">
        <v>135</v>
      </c>
      <c r="B60" s="18" t="s">
        <v>136</v>
      </c>
      <c r="C60" s="23">
        <v>500</v>
      </c>
      <c r="D60" s="22">
        <v>2000</v>
      </c>
    </row>
    <row r="61" spans="1:4" ht="13.5" thickBot="1" x14ac:dyDescent="0.25">
      <c r="A61" s="17" t="s">
        <v>137</v>
      </c>
      <c r="B61" s="18" t="s">
        <v>138</v>
      </c>
      <c r="C61" s="23">
        <v>500</v>
      </c>
      <c r="D61" s="22">
        <v>2000</v>
      </c>
    </row>
    <row r="62" spans="1:4" ht="13.5" thickBot="1" x14ac:dyDescent="0.25">
      <c r="A62" s="30" t="s">
        <v>139</v>
      </c>
      <c r="B62" s="31" t="s">
        <v>140</v>
      </c>
      <c r="C62" s="32">
        <v>500</v>
      </c>
      <c r="D62" s="33">
        <v>2000</v>
      </c>
    </row>
    <row r="63" spans="1:4" ht="13.5" thickTop="1" x14ac:dyDescent="0.2">
      <c r="A63" s="34" t="s">
        <v>141</v>
      </c>
      <c r="B63" s="35"/>
      <c r="C63" s="35"/>
      <c r="D63" s="35"/>
    </row>
  </sheetData>
  <mergeCells count="13">
    <mergeCell ref="A1:D1"/>
    <mergeCell ref="B42:B47"/>
    <mergeCell ref="C42:C47"/>
    <mergeCell ref="D42:D47"/>
    <mergeCell ref="B54:B55"/>
    <mergeCell ref="C54:C55"/>
    <mergeCell ref="D54:D55"/>
    <mergeCell ref="C2:D2"/>
    <mergeCell ref="C30:C31"/>
    <mergeCell ref="D30:D31"/>
    <mergeCell ref="B38:B41"/>
    <mergeCell ref="C38:C41"/>
    <mergeCell ref="D38:D41"/>
  </mergeCells>
  <phoneticPr fontId="3"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showGridLines="0" topLeftCell="A7" zoomScale="145" zoomScaleNormal="145" workbookViewId="0">
      <selection activeCell="E44" sqref="E44:E45"/>
    </sheetView>
  </sheetViews>
  <sheetFormatPr defaultRowHeight="12.75" x14ac:dyDescent="0.2"/>
  <cols>
    <col min="1" max="1" width="4.7109375" customWidth="1"/>
  </cols>
  <sheetData>
    <row r="1" spans="1:9" ht="20.25" x14ac:dyDescent="0.3">
      <c r="A1" s="445" t="s">
        <v>200</v>
      </c>
      <c r="B1" s="445"/>
      <c r="C1" s="445"/>
      <c r="D1" s="445"/>
      <c r="E1" s="445"/>
      <c r="F1" s="445"/>
      <c r="G1" s="445"/>
      <c r="H1" s="445"/>
      <c r="I1" s="445"/>
    </row>
    <row r="2" spans="1:9" ht="37.5" customHeight="1" x14ac:dyDescent="0.2">
      <c r="A2" s="49" t="s">
        <v>201</v>
      </c>
      <c r="B2" s="447" t="s">
        <v>202</v>
      </c>
      <c r="C2" s="447"/>
      <c r="D2" s="447"/>
      <c r="E2" s="447"/>
      <c r="F2" s="447"/>
      <c r="G2" s="447"/>
      <c r="H2" s="447"/>
      <c r="I2" s="447"/>
    </row>
    <row r="3" spans="1:9" ht="45" customHeight="1" x14ac:dyDescent="0.2">
      <c r="A3" s="50" t="s">
        <v>203</v>
      </c>
      <c r="B3" s="446" t="s">
        <v>204</v>
      </c>
      <c r="C3" s="446"/>
      <c r="D3" s="446"/>
      <c r="E3" s="446"/>
      <c r="F3" s="446"/>
      <c r="G3" s="446"/>
      <c r="H3" s="446"/>
      <c r="I3" s="446"/>
    </row>
    <row r="4" spans="1:9" ht="42.75" customHeight="1" x14ac:dyDescent="0.2">
      <c r="A4" s="50" t="s">
        <v>205</v>
      </c>
      <c r="B4" s="446" t="s">
        <v>206</v>
      </c>
      <c r="C4" s="446"/>
      <c r="D4" s="446"/>
      <c r="E4" s="446"/>
      <c r="F4" s="446"/>
      <c r="G4" s="446"/>
      <c r="H4" s="446"/>
      <c r="I4" s="446"/>
    </row>
    <row r="5" spans="1:9" ht="28.5" customHeight="1" x14ac:dyDescent="0.2">
      <c r="A5" s="50" t="s">
        <v>207</v>
      </c>
      <c r="B5" s="446" t="s">
        <v>208</v>
      </c>
      <c r="C5" s="446"/>
      <c r="D5" s="446"/>
      <c r="E5" s="446"/>
      <c r="F5" s="446"/>
      <c r="G5" s="446"/>
      <c r="H5" s="446"/>
      <c r="I5" s="446"/>
    </row>
    <row r="6" spans="1:9" ht="30" customHeight="1" x14ac:dyDescent="0.2">
      <c r="A6" s="45">
        <v>42374</v>
      </c>
      <c r="B6" s="448" t="s">
        <v>209</v>
      </c>
      <c r="C6" s="448"/>
      <c r="D6" s="448"/>
      <c r="E6" s="448"/>
      <c r="F6" s="448"/>
      <c r="G6" s="448"/>
      <c r="H6" s="448"/>
      <c r="I6" s="448"/>
    </row>
    <row r="7" spans="1:9" ht="30" customHeight="1" x14ac:dyDescent="0.2">
      <c r="A7" s="51"/>
      <c r="B7" s="447" t="s">
        <v>210</v>
      </c>
      <c r="C7" s="447"/>
      <c r="D7" s="447"/>
      <c r="E7" s="447"/>
      <c r="F7" s="447"/>
      <c r="G7" s="447"/>
      <c r="H7" s="447"/>
      <c r="I7" s="447"/>
    </row>
    <row r="8" spans="1:9" ht="25.5" customHeight="1" x14ac:dyDescent="0.2">
      <c r="A8" s="52">
        <v>42405</v>
      </c>
      <c r="B8" s="446" t="s">
        <v>211</v>
      </c>
      <c r="C8" s="446"/>
      <c r="D8" s="446"/>
      <c r="E8" s="446"/>
      <c r="F8" s="446"/>
      <c r="G8" s="446"/>
      <c r="H8" s="446"/>
      <c r="I8" s="446"/>
    </row>
    <row r="9" spans="1:9" ht="45.75" customHeight="1" x14ac:dyDescent="0.2">
      <c r="A9" s="50" t="s">
        <v>212</v>
      </c>
      <c r="B9" s="446" t="s">
        <v>213</v>
      </c>
      <c r="C9" s="446"/>
      <c r="D9" s="446"/>
      <c r="E9" s="446"/>
      <c r="F9" s="446"/>
      <c r="G9" s="446"/>
      <c r="H9" s="446"/>
      <c r="I9" s="446"/>
    </row>
    <row r="10" spans="1:9" x14ac:dyDescent="0.2">
      <c r="A10" s="13" t="s">
        <v>214</v>
      </c>
      <c r="B10" s="448" t="s">
        <v>215</v>
      </c>
      <c r="C10" s="448"/>
      <c r="D10" s="448"/>
      <c r="E10" s="448"/>
      <c r="F10" s="448"/>
      <c r="G10" s="448"/>
      <c r="H10" s="448"/>
      <c r="I10" s="448"/>
    </row>
    <row r="11" spans="1:9" ht="46.5" customHeight="1" x14ac:dyDescent="0.2">
      <c r="A11" s="46"/>
      <c r="B11" s="448" t="s">
        <v>216</v>
      </c>
      <c r="C11" s="448"/>
      <c r="D11" s="448"/>
      <c r="E11" s="448"/>
      <c r="F11" s="448"/>
      <c r="G11" s="448"/>
      <c r="H11" s="448"/>
      <c r="I11" s="448"/>
    </row>
    <row r="12" spans="1:9" ht="30" customHeight="1" x14ac:dyDescent="0.2">
      <c r="A12" s="46"/>
      <c r="B12" s="450" t="s">
        <v>217</v>
      </c>
      <c r="C12" s="450"/>
      <c r="D12" s="450"/>
      <c r="E12" s="450"/>
      <c r="F12" s="450"/>
      <c r="G12" s="450"/>
      <c r="H12" s="450"/>
      <c r="I12" s="450"/>
    </row>
    <row r="13" spans="1:9" x14ac:dyDescent="0.2">
      <c r="A13" s="51"/>
      <c r="B13" s="449" t="s">
        <v>218</v>
      </c>
      <c r="C13" s="449"/>
      <c r="D13" s="449"/>
      <c r="E13" s="449"/>
      <c r="F13" s="449"/>
      <c r="G13" s="449"/>
      <c r="H13" s="449"/>
      <c r="I13" s="449"/>
    </row>
    <row r="14" spans="1:9" x14ac:dyDescent="0.2">
      <c r="A14" s="13" t="s">
        <v>219</v>
      </c>
      <c r="B14" s="448" t="s">
        <v>220</v>
      </c>
      <c r="C14" s="448"/>
      <c r="D14" s="448"/>
      <c r="E14" s="448"/>
      <c r="F14" s="448"/>
      <c r="G14" s="448"/>
      <c r="H14" s="448"/>
      <c r="I14" s="448"/>
    </row>
    <row r="15" spans="1:9" ht="33.75" customHeight="1" x14ac:dyDescent="0.2">
      <c r="A15" s="46"/>
      <c r="B15" s="448" t="s">
        <v>221</v>
      </c>
      <c r="C15" s="448"/>
      <c r="D15" s="448"/>
      <c r="E15" s="448"/>
      <c r="F15" s="448"/>
      <c r="G15" s="448"/>
      <c r="H15" s="448"/>
      <c r="I15" s="448"/>
    </row>
    <row r="16" spans="1:9" ht="27.75" customHeight="1" x14ac:dyDescent="0.2">
      <c r="A16" s="46"/>
      <c r="B16" s="450" t="s">
        <v>222</v>
      </c>
      <c r="C16" s="450"/>
      <c r="D16" s="450"/>
      <c r="E16" s="450"/>
      <c r="F16" s="450"/>
      <c r="G16" s="450"/>
      <c r="H16" s="450"/>
      <c r="I16" s="450"/>
    </row>
    <row r="17" spans="1:9" x14ac:dyDescent="0.2">
      <c r="A17" s="46"/>
      <c r="B17" s="450" t="s">
        <v>223</v>
      </c>
      <c r="C17" s="450"/>
      <c r="D17" s="450"/>
      <c r="E17" s="450"/>
      <c r="F17" s="450"/>
      <c r="G17" s="450"/>
      <c r="H17" s="450"/>
      <c r="I17" s="450"/>
    </row>
    <row r="18" spans="1:9" ht="27.75" customHeight="1" x14ac:dyDescent="0.2">
      <c r="A18" s="51"/>
      <c r="B18" s="449" t="s">
        <v>224</v>
      </c>
      <c r="C18" s="449"/>
      <c r="D18" s="449"/>
      <c r="E18" s="449"/>
      <c r="F18" s="449"/>
      <c r="G18" s="449"/>
      <c r="H18" s="449"/>
      <c r="I18" s="449"/>
    </row>
    <row r="19" spans="1:9" ht="19.5" customHeight="1" x14ac:dyDescent="0.2">
      <c r="A19" s="13" t="s">
        <v>225</v>
      </c>
      <c r="B19" s="448" t="s">
        <v>226</v>
      </c>
      <c r="C19" s="448"/>
      <c r="D19" s="448"/>
      <c r="E19" s="448"/>
      <c r="F19" s="448"/>
      <c r="G19" s="448"/>
      <c r="H19" s="448"/>
      <c r="I19" s="448"/>
    </row>
    <row r="20" spans="1:9" ht="18.75" customHeight="1" x14ac:dyDescent="0.2">
      <c r="A20" s="46"/>
      <c r="B20" s="448" t="s">
        <v>227</v>
      </c>
      <c r="C20" s="448"/>
      <c r="D20" s="448"/>
      <c r="E20" s="448"/>
      <c r="F20" s="448"/>
      <c r="G20" s="448"/>
      <c r="H20" s="448"/>
      <c r="I20" s="448"/>
    </row>
    <row r="21" spans="1:9" ht="16.5" customHeight="1" x14ac:dyDescent="0.2">
      <c r="A21" s="46"/>
      <c r="B21" s="450" t="s">
        <v>228</v>
      </c>
      <c r="C21" s="450"/>
      <c r="D21" s="450"/>
      <c r="E21" s="450"/>
      <c r="F21" s="450"/>
      <c r="G21" s="450"/>
      <c r="H21" s="450"/>
      <c r="I21" s="450"/>
    </row>
    <row r="22" spans="1:9" ht="15" customHeight="1" x14ac:dyDescent="0.2">
      <c r="A22" s="46"/>
      <c r="B22" s="450" t="s">
        <v>229</v>
      </c>
      <c r="C22" s="450"/>
      <c r="D22" s="450"/>
      <c r="E22" s="450"/>
      <c r="F22" s="450"/>
      <c r="G22" s="450"/>
      <c r="H22" s="450"/>
      <c r="I22" s="450"/>
    </row>
    <row r="23" spans="1:9" ht="15" customHeight="1" x14ac:dyDescent="0.2">
      <c r="A23" s="51"/>
      <c r="B23" s="447" t="s">
        <v>230</v>
      </c>
      <c r="C23" s="447"/>
      <c r="D23" s="447"/>
      <c r="E23" s="447"/>
      <c r="F23" s="447"/>
      <c r="G23" s="447"/>
      <c r="H23" s="447"/>
      <c r="I23" s="447"/>
    </row>
    <row r="24" spans="1:9" x14ac:dyDescent="0.2">
      <c r="A24" s="13" t="s">
        <v>231</v>
      </c>
      <c r="B24" s="448" t="s">
        <v>232</v>
      </c>
      <c r="C24" s="448"/>
      <c r="D24" s="448"/>
      <c r="E24" s="448"/>
      <c r="F24" s="448"/>
      <c r="G24" s="448"/>
      <c r="H24" s="448"/>
      <c r="I24" s="448"/>
    </row>
    <row r="25" spans="1:9" x14ac:dyDescent="0.2">
      <c r="A25" s="46"/>
      <c r="B25" s="448" t="s">
        <v>233</v>
      </c>
      <c r="C25" s="448"/>
      <c r="D25" s="448"/>
      <c r="E25" s="448"/>
      <c r="F25" s="448"/>
      <c r="G25" s="448"/>
      <c r="H25" s="448"/>
      <c r="I25" s="448"/>
    </row>
    <row r="26" spans="1:9" ht="54" customHeight="1" x14ac:dyDescent="0.2">
      <c r="A26" s="46"/>
      <c r="B26" s="450" t="s">
        <v>234</v>
      </c>
      <c r="C26" s="450"/>
      <c r="D26" s="450"/>
      <c r="E26" s="450"/>
      <c r="F26" s="450"/>
      <c r="G26" s="450"/>
      <c r="H26" s="450"/>
      <c r="I26" s="450"/>
    </row>
    <row r="27" spans="1:9" ht="27" customHeight="1" x14ac:dyDescent="0.2">
      <c r="A27" s="51"/>
      <c r="B27" s="449" t="s">
        <v>235</v>
      </c>
      <c r="C27" s="449"/>
      <c r="D27" s="449"/>
      <c r="E27" s="449"/>
      <c r="F27" s="449"/>
      <c r="G27" s="449"/>
      <c r="H27" s="449"/>
      <c r="I27" s="449"/>
    </row>
    <row r="28" spans="1:9" x14ac:dyDescent="0.2">
      <c r="A28" s="13" t="s">
        <v>236</v>
      </c>
      <c r="B28" s="448" t="s">
        <v>237</v>
      </c>
      <c r="C28" s="448"/>
      <c r="D28" s="448"/>
      <c r="E28" s="448"/>
      <c r="F28" s="448"/>
      <c r="G28" s="448"/>
      <c r="H28" s="448"/>
      <c r="I28" s="448"/>
    </row>
    <row r="29" spans="1:9" ht="26.25" customHeight="1" x14ac:dyDescent="0.2">
      <c r="A29" s="51"/>
      <c r="B29" s="447" t="s">
        <v>238</v>
      </c>
      <c r="C29" s="447"/>
      <c r="D29" s="447"/>
      <c r="E29" s="447"/>
      <c r="F29" s="447"/>
      <c r="G29" s="447"/>
      <c r="H29" s="447"/>
      <c r="I29" s="447"/>
    </row>
    <row r="30" spans="1:9" x14ac:dyDescent="0.2">
      <c r="A30" s="13" t="s">
        <v>239</v>
      </c>
      <c r="B30" s="448" t="s">
        <v>240</v>
      </c>
      <c r="C30" s="448"/>
      <c r="D30" s="448"/>
      <c r="E30" s="448"/>
      <c r="F30" s="448"/>
      <c r="G30" s="448"/>
      <c r="H30" s="448"/>
      <c r="I30" s="448"/>
    </row>
    <row r="31" spans="1:9" ht="26.25" customHeight="1" x14ac:dyDescent="0.2">
      <c r="A31" s="51"/>
      <c r="B31" s="447" t="s">
        <v>241</v>
      </c>
      <c r="C31" s="447"/>
      <c r="D31" s="447"/>
      <c r="E31" s="447"/>
      <c r="F31" s="447"/>
      <c r="G31" s="447"/>
      <c r="H31" s="447"/>
      <c r="I31" s="447"/>
    </row>
    <row r="32" spans="1:9" x14ac:dyDescent="0.2">
      <c r="A32" s="13" t="s">
        <v>242</v>
      </c>
      <c r="B32" s="448" t="s">
        <v>243</v>
      </c>
      <c r="C32" s="448"/>
      <c r="D32" s="448"/>
      <c r="E32" s="448"/>
      <c r="F32" s="448"/>
      <c r="G32" s="448"/>
      <c r="H32" s="448"/>
      <c r="I32" s="448"/>
    </row>
    <row r="33" spans="1:9" ht="33.75" customHeight="1" x14ac:dyDescent="0.2">
      <c r="A33" s="51"/>
      <c r="B33" s="447" t="s">
        <v>244</v>
      </c>
      <c r="C33" s="447"/>
      <c r="D33" s="447"/>
      <c r="E33" s="447"/>
      <c r="F33" s="447"/>
      <c r="G33" s="447"/>
      <c r="H33" s="447"/>
      <c r="I33" s="447"/>
    </row>
    <row r="34" spans="1:9" ht="17.25" customHeight="1" x14ac:dyDescent="0.2">
      <c r="A34" s="13" t="s">
        <v>245</v>
      </c>
      <c r="B34" s="448" t="s">
        <v>246</v>
      </c>
      <c r="C34" s="448"/>
      <c r="D34" s="448"/>
      <c r="E34" s="448"/>
      <c r="F34" s="448"/>
      <c r="G34" s="448"/>
      <c r="H34" s="448"/>
      <c r="I34" s="448"/>
    </row>
    <row r="35" spans="1:9" ht="17.25" customHeight="1" thickBot="1" x14ac:dyDescent="0.25">
      <c r="A35" s="46"/>
      <c r="B35" s="448" t="s">
        <v>247</v>
      </c>
      <c r="C35" s="448"/>
      <c r="D35" s="448"/>
      <c r="E35" s="448"/>
      <c r="F35" s="448"/>
      <c r="G35" s="448"/>
      <c r="H35" s="448"/>
      <c r="I35" s="448"/>
    </row>
    <row r="36" spans="1:9" ht="14.25" thickTop="1" thickBot="1" x14ac:dyDescent="0.25">
      <c r="A36" s="47"/>
      <c r="B36" s="452" t="s">
        <v>248</v>
      </c>
      <c r="C36" s="453"/>
      <c r="D36" s="453"/>
      <c r="E36" s="454"/>
    </row>
    <row r="37" spans="1:9" ht="20.25" thickBot="1" x14ac:dyDescent="0.25">
      <c r="A37" s="48"/>
      <c r="B37" s="37" t="s">
        <v>249</v>
      </c>
      <c r="C37" s="38">
        <v>1</v>
      </c>
      <c r="D37" s="39" t="s">
        <v>250</v>
      </c>
      <c r="E37" s="40">
        <v>0.1</v>
      </c>
    </row>
    <row r="38" spans="1:9" ht="20.25" thickBot="1" x14ac:dyDescent="0.25">
      <c r="A38" s="48"/>
      <c r="B38" s="37" t="s">
        <v>251</v>
      </c>
      <c r="C38" s="38">
        <v>1</v>
      </c>
      <c r="D38" s="39" t="s">
        <v>252</v>
      </c>
      <c r="E38" s="40">
        <v>0.3</v>
      </c>
    </row>
    <row r="39" spans="1:9" ht="20.25" thickBot="1" x14ac:dyDescent="0.25">
      <c r="A39" s="48"/>
      <c r="B39" s="37"/>
      <c r="C39" s="38"/>
      <c r="D39" s="39" t="s">
        <v>253</v>
      </c>
      <c r="E39" s="40">
        <v>0.03</v>
      </c>
    </row>
    <row r="40" spans="1:9" ht="13.5" thickBot="1" x14ac:dyDescent="0.25">
      <c r="A40" s="48"/>
      <c r="B40" s="37"/>
      <c r="C40" s="38"/>
      <c r="D40" s="39"/>
      <c r="E40" s="40"/>
    </row>
    <row r="41" spans="1:9" ht="20.25" thickBot="1" x14ac:dyDescent="0.25">
      <c r="A41" s="48"/>
      <c r="B41" s="37" t="s">
        <v>254</v>
      </c>
      <c r="C41" s="38">
        <v>0.1</v>
      </c>
      <c r="D41" s="39"/>
      <c r="E41" s="40"/>
    </row>
    <row r="42" spans="1:9" ht="20.25" thickBot="1" x14ac:dyDescent="0.25">
      <c r="A42" s="48"/>
      <c r="B42" s="37" t="s">
        <v>255</v>
      </c>
      <c r="C42" s="38">
        <v>0.1</v>
      </c>
      <c r="D42" s="39" t="s">
        <v>256</v>
      </c>
      <c r="E42" s="40">
        <v>0.1</v>
      </c>
    </row>
    <row r="43" spans="1:9" ht="20.25" thickBot="1" x14ac:dyDescent="0.25">
      <c r="A43" s="48"/>
      <c r="B43" s="37" t="s">
        <v>257</v>
      </c>
      <c r="C43" s="38">
        <v>0.1</v>
      </c>
      <c r="D43" s="39" t="s">
        <v>258</v>
      </c>
      <c r="E43" s="40">
        <v>0.1</v>
      </c>
    </row>
    <row r="44" spans="1:9" ht="20.25" thickBot="1" x14ac:dyDescent="0.25">
      <c r="A44" s="48"/>
      <c r="B44" s="37"/>
      <c r="C44" s="38"/>
      <c r="D44" s="39" t="s">
        <v>259</v>
      </c>
      <c r="E44" s="111">
        <v>0.1</v>
      </c>
    </row>
    <row r="45" spans="1:9" ht="20.25" thickBot="1" x14ac:dyDescent="0.25">
      <c r="A45" s="48"/>
      <c r="B45" s="37" t="s">
        <v>260</v>
      </c>
      <c r="C45" s="38">
        <v>0.01</v>
      </c>
      <c r="D45" s="39" t="s">
        <v>261</v>
      </c>
      <c r="E45" s="111">
        <v>0.1</v>
      </c>
    </row>
    <row r="46" spans="1:9" ht="13.5" thickBot="1" x14ac:dyDescent="0.25">
      <c r="A46" s="48"/>
      <c r="B46" s="37"/>
      <c r="C46" s="38"/>
      <c r="D46" s="39"/>
      <c r="E46" s="40"/>
    </row>
    <row r="47" spans="1:9" ht="20.25" thickBot="1" x14ac:dyDescent="0.25">
      <c r="A47" s="48"/>
      <c r="B47" s="37" t="s">
        <v>262</v>
      </c>
      <c r="C47" s="38">
        <v>2.9999999999999997E-4</v>
      </c>
      <c r="D47" s="39" t="s">
        <v>263</v>
      </c>
      <c r="E47" s="40">
        <v>0.01</v>
      </c>
    </row>
    <row r="48" spans="1:9" ht="20.25" thickBot="1" x14ac:dyDescent="0.25">
      <c r="A48" s="48"/>
      <c r="B48" s="37"/>
      <c r="C48" s="38"/>
      <c r="D48" s="39" t="s">
        <v>264</v>
      </c>
      <c r="E48" s="40">
        <v>0.01</v>
      </c>
    </row>
    <row r="49" spans="1:9" ht="13.5" thickBot="1" x14ac:dyDescent="0.25">
      <c r="A49" s="48"/>
      <c r="B49" s="37"/>
      <c r="C49" s="39"/>
      <c r="D49" s="39"/>
      <c r="E49" s="40"/>
    </row>
    <row r="50" spans="1:9" ht="13.5" thickBot="1" x14ac:dyDescent="0.25">
      <c r="A50" s="48"/>
      <c r="B50" s="41"/>
      <c r="C50" s="42"/>
      <c r="D50" s="42" t="s">
        <v>265</v>
      </c>
      <c r="E50" s="43">
        <v>2.9999999999999997E-4</v>
      </c>
    </row>
    <row r="51" spans="1:9" ht="37.5" customHeight="1" thickTop="1" x14ac:dyDescent="0.2">
      <c r="A51" s="51"/>
      <c r="B51" s="447" t="s">
        <v>266</v>
      </c>
      <c r="C51" s="447"/>
      <c r="D51" s="447"/>
      <c r="E51" s="447"/>
      <c r="F51" s="447"/>
      <c r="G51" s="447"/>
      <c r="H51" s="447"/>
      <c r="I51" s="447"/>
    </row>
    <row r="52" spans="1:9" ht="23.25" customHeight="1" x14ac:dyDescent="0.2">
      <c r="A52" s="50" t="s">
        <v>267</v>
      </c>
      <c r="B52" s="446" t="s">
        <v>268</v>
      </c>
      <c r="C52" s="446"/>
      <c r="D52" s="446"/>
      <c r="E52" s="446"/>
      <c r="F52" s="446"/>
      <c r="G52" s="446"/>
      <c r="H52" s="446"/>
      <c r="I52" s="446"/>
    </row>
    <row r="53" spans="1:9" ht="11.25" customHeight="1" x14ac:dyDescent="0.2">
      <c r="A53" s="448" t="s">
        <v>269</v>
      </c>
      <c r="B53" s="448"/>
      <c r="C53" s="448"/>
      <c r="D53" s="448"/>
      <c r="E53" s="448"/>
      <c r="F53" s="448"/>
      <c r="G53" s="448"/>
      <c r="H53" s="448"/>
      <c r="I53" s="448"/>
    </row>
    <row r="54" spans="1:9" ht="33" customHeight="1" x14ac:dyDescent="0.2">
      <c r="A54" s="44" t="s">
        <v>270</v>
      </c>
      <c r="B54" s="451" t="s">
        <v>271</v>
      </c>
      <c r="C54" s="451"/>
      <c r="D54" s="451"/>
      <c r="E54" s="451"/>
      <c r="F54" s="451"/>
      <c r="G54" s="451"/>
      <c r="H54" s="451"/>
      <c r="I54" s="451"/>
    </row>
    <row r="55" spans="1:9" ht="17.25" customHeight="1" x14ac:dyDescent="0.2">
      <c r="A55" s="44" t="s">
        <v>272</v>
      </c>
      <c r="B55" s="451" t="s">
        <v>273</v>
      </c>
      <c r="C55" s="451"/>
      <c r="D55" s="451"/>
      <c r="E55" s="451"/>
      <c r="F55" s="451"/>
      <c r="G55" s="451"/>
      <c r="H55" s="451"/>
      <c r="I55" s="451"/>
    </row>
    <row r="56" spans="1:9" ht="15.75" customHeight="1" x14ac:dyDescent="0.2">
      <c r="A56" s="44" t="s">
        <v>274</v>
      </c>
      <c r="B56" s="451" t="s">
        <v>275</v>
      </c>
      <c r="C56" s="451"/>
      <c r="D56" s="451"/>
      <c r="E56" s="451"/>
      <c r="F56" s="451"/>
      <c r="G56" s="451"/>
      <c r="H56" s="451"/>
      <c r="I56" s="451"/>
    </row>
    <row r="57" spans="1:9" ht="17.25" customHeight="1" x14ac:dyDescent="0.2">
      <c r="A57" s="44" t="s">
        <v>276</v>
      </c>
      <c r="B57" s="451" t="s">
        <v>277</v>
      </c>
      <c r="C57" s="451"/>
      <c r="D57" s="451"/>
      <c r="E57" s="451"/>
      <c r="F57" s="451"/>
      <c r="G57" s="451"/>
      <c r="H57" s="451"/>
      <c r="I57" s="451"/>
    </row>
    <row r="58" spans="1:9" ht="17.25" customHeight="1" x14ac:dyDescent="0.2">
      <c r="A58" s="44" t="s">
        <v>278</v>
      </c>
      <c r="B58" s="451" t="s">
        <v>279</v>
      </c>
      <c r="C58" s="451"/>
      <c r="D58" s="451"/>
      <c r="E58" s="451"/>
      <c r="F58" s="451"/>
      <c r="G58" s="451"/>
      <c r="H58" s="451"/>
      <c r="I58" s="451"/>
    </row>
    <row r="59" spans="1:9" ht="15" customHeight="1" x14ac:dyDescent="0.2">
      <c r="A59" s="44" t="s">
        <v>280</v>
      </c>
      <c r="B59" s="451" t="s">
        <v>281</v>
      </c>
      <c r="C59" s="451"/>
      <c r="D59" s="451"/>
      <c r="E59" s="451"/>
      <c r="F59" s="451"/>
      <c r="G59" s="451"/>
      <c r="H59" s="451"/>
      <c r="I59" s="451"/>
    </row>
  </sheetData>
  <mergeCells count="45">
    <mergeCell ref="B16:I16"/>
    <mergeCell ref="B15:I15"/>
    <mergeCell ref="B2:I2"/>
    <mergeCell ref="B3:I3"/>
    <mergeCell ref="B4:I4"/>
    <mergeCell ref="B10:I10"/>
    <mergeCell ref="B9:I9"/>
    <mergeCell ref="B8:I8"/>
    <mergeCell ref="B7:I7"/>
    <mergeCell ref="B6:I6"/>
    <mergeCell ref="B22:I22"/>
    <mergeCell ref="B21:I21"/>
    <mergeCell ref="B20:I20"/>
    <mergeCell ref="B18:I18"/>
    <mergeCell ref="B17:I17"/>
    <mergeCell ref="B59:I59"/>
    <mergeCell ref="B58:I58"/>
    <mergeCell ref="B57:I57"/>
    <mergeCell ref="B56:I56"/>
    <mergeCell ref="B25:I25"/>
    <mergeCell ref="B30:I30"/>
    <mergeCell ref="B28:I28"/>
    <mergeCell ref="B27:I27"/>
    <mergeCell ref="B26:I26"/>
    <mergeCell ref="B54:I54"/>
    <mergeCell ref="B55:I55"/>
    <mergeCell ref="A53:I53"/>
    <mergeCell ref="B33:I33"/>
    <mergeCell ref="B36:E36"/>
    <mergeCell ref="A1:I1"/>
    <mergeCell ref="B52:I52"/>
    <mergeCell ref="B51:I51"/>
    <mergeCell ref="B35:I35"/>
    <mergeCell ref="B34:I34"/>
    <mergeCell ref="B29:I29"/>
    <mergeCell ref="B5:I5"/>
    <mergeCell ref="B19:I19"/>
    <mergeCell ref="B32:I32"/>
    <mergeCell ref="B31:I31"/>
    <mergeCell ref="B13:I13"/>
    <mergeCell ref="B12:I12"/>
    <mergeCell ref="B14:I14"/>
    <mergeCell ref="B11:I11"/>
    <mergeCell ref="B24:I24"/>
    <mergeCell ref="B23:I23"/>
  </mergeCells>
  <phoneticPr fontId="3"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4" workbookViewId="0">
      <selection activeCell="B44" sqref="B43:B44"/>
    </sheetView>
  </sheetViews>
  <sheetFormatPr defaultRowHeight="12.75" x14ac:dyDescent="0.2"/>
  <cols>
    <col min="2" max="2" width="71" customWidth="1"/>
  </cols>
  <sheetData>
    <row r="1" spans="1:2" x14ac:dyDescent="0.2">
      <c r="A1" s="455" t="s">
        <v>29</v>
      </c>
      <c r="B1" s="114" t="s">
        <v>308</v>
      </c>
    </row>
    <row r="2" spans="1:2" x14ac:dyDescent="0.2">
      <c r="A2" s="456"/>
      <c r="B2" s="115" t="s">
        <v>309</v>
      </c>
    </row>
    <row r="3" spans="1:2" x14ac:dyDescent="0.2">
      <c r="A3" s="456"/>
      <c r="B3" s="115" t="s">
        <v>310</v>
      </c>
    </row>
    <row r="4" spans="1:2" x14ac:dyDescent="0.2">
      <c r="A4" s="456"/>
      <c r="B4" s="115" t="s">
        <v>311</v>
      </c>
    </row>
    <row r="5" spans="1:2" x14ac:dyDescent="0.2">
      <c r="A5" s="456"/>
      <c r="B5" s="115" t="s">
        <v>312</v>
      </c>
    </row>
    <row r="6" spans="1:2" x14ac:dyDescent="0.2">
      <c r="A6" s="456"/>
      <c r="B6" s="115" t="s">
        <v>304</v>
      </c>
    </row>
    <row r="7" spans="1:2" x14ac:dyDescent="0.2">
      <c r="A7" s="456" t="s">
        <v>30</v>
      </c>
      <c r="B7" s="115" t="s">
        <v>313</v>
      </c>
    </row>
    <row r="8" spans="1:2" x14ac:dyDescent="0.2">
      <c r="A8" s="456"/>
      <c r="B8" s="115" t="s">
        <v>314</v>
      </c>
    </row>
    <row r="9" spans="1:2" x14ac:dyDescent="0.2">
      <c r="A9" s="456"/>
      <c r="B9" s="115" t="s">
        <v>315</v>
      </c>
    </row>
    <row r="10" spans="1:2" x14ac:dyDescent="0.2">
      <c r="A10" s="456"/>
      <c r="B10" s="115" t="s">
        <v>316</v>
      </c>
    </row>
    <row r="11" spans="1:2" x14ac:dyDescent="0.2">
      <c r="A11" s="456"/>
      <c r="B11" s="115" t="s">
        <v>296</v>
      </c>
    </row>
    <row r="12" spans="1:2" x14ac:dyDescent="0.2">
      <c r="A12" s="456"/>
      <c r="B12" s="115" t="s">
        <v>317</v>
      </c>
    </row>
    <row r="13" spans="1:2" x14ac:dyDescent="0.2">
      <c r="A13" s="456"/>
      <c r="B13" s="115" t="s">
        <v>318</v>
      </c>
    </row>
    <row r="14" spans="1:2" x14ac:dyDescent="0.2">
      <c r="A14" s="456"/>
      <c r="B14" s="115" t="s">
        <v>319</v>
      </c>
    </row>
    <row r="15" spans="1:2" x14ac:dyDescent="0.2">
      <c r="A15" s="456"/>
      <c r="B15" s="115" t="s">
        <v>320</v>
      </c>
    </row>
    <row r="16" spans="1:2" x14ac:dyDescent="0.2">
      <c r="A16" s="456"/>
      <c r="B16" s="115" t="s">
        <v>321</v>
      </c>
    </row>
    <row r="17" spans="1:2" x14ac:dyDescent="0.2">
      <c r="A17" s="456"/>
      <c r="B17" s="115" t="s">
        <v>322</v>
      </c>
    </row>
    <row r="18" spans="1:2" x14ac:dyDescent="0.2">
      <c r="A18" s="456"/>
      <c r="B18" s="115" t="s">
        <v>323</v>
      </c>
    </row>
    <row r="19" spans="1:2" x14ac:dyDescent="0.2">
      <c r="A19" s="456"/>
      <c r="B19" s="115" t="s">
        <v>324</v>
      </c>
    </row>
    <row r="20" spans="1:2" x14ac:dyDescent="0.2">
      <c r="A20" s="456"/>
      <c r="B20" s="115" t="s">
        <v>325</v>
      </c>
    </row>
    <row r="21" spans="1:2" x14ac:dyDescent="0.2">
      <c r="A21" s="456"/>
      <c r="B21" s="115" t="s">
        <v>326</v>
      </c>
    </row>
    <row r="22" spans="1:2" x14ac:dyDescent="0.2">
      <c r="A22" s="456"/>
      <c r="B22" s="115" t="s">
        <v>327</v>
      </c>
    </row>
    <row r="23" spans="1:2" x14ac:dyDescent="0.2">
      <c r="A23" s="456"/>
      <c r="B23" s="115" t="s">
        <v>298</v>
      </c>
    </row>
    <row r="24" spans="1:2" x14ac:dyDescent="0.2">
      <c r="A24" s="456"/>
      <c r="B24" s="115" t="s">
        <v>299</v>
      </c>
    </row>
    <row r="25" spans="1:2" x14ac:dyDescent="0.2">
      <c r="A25" s="456"/>
      <c r="B25" s="115" t="s">
        <v>297</v>
      </c>
    </row>
    <row r="26" spans="1:2" x14ac:dyDescent="0.2">
      <c r="A26" s="456"/>
      <c r="B26" s="115" t="s">
        <v>328</v>
      </c>
    </row>
    <row r="27" spans="1:2" x14ac:dyDescent="0.2">
      <c r="A27" s="456"/>
      <c r="B27" s="115" t="s">
        <v>329</v>
      </c>
    </row>
    <row r="28" spans="1:2" x14ac:dyDescent="0.2">
      <c r="A28" s="456" t="s">
        <v>31</v>
      </c>
      <c r="B28" s="115" t="s">
        <v>330</v>
      </c>
    </row>
    <row r="29" spans="1:2" x14ac:dyDescent="0.2">
      <c r="A29" s="456"/>
      <c r="B29" s="115" t="s">
        <v>331</v>
      </c>
    </row>
    <row r="30" spans="1:2" ht="13.5" thickBot="1" x14ac:dyDescent="0.25">
      <c r="A30" s="457"/>
      <c r="B30" s="116" t="s">
        <v>301</v>
      </c>
    </row>
  </sheetData>
  <mergeCells count="3">
    <mergeCell ref="A1:A6"/>
    <mergeCell ref="A7:A27"/>
    <mergeCell ref="A28:A30"/>
  </mergeCells>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11</vt:i4>
      </vt:variant>
    </vt:vector>
  </HeadingPairs>
  <TitlesOfParts>
    <vt:vector size="19" baseType="lpstr">
      <vt:lpstr>protokol</vt:lpstr>
      <vt:lpstr>příklad 1</vt:lpstr>
      <vt:lpstr>příklad 2</vt:lpstr>
      <vt:lpstr>příklad 3 CHLS+NO</vt:lpstr>
      <vt:lpstr>Tabulka I</vt:lpstr>
      <vt:lpstr>Tabulka II</vt:lpstr>
      <vt:lpstr>Poznámky k tabulkám</vt:lpstr>
      <vt:lpstr>seznam dotčených H-vět</vt:lpstr>
      <vt:lpstr>protokol!Názvy_tisku</vt:lpstr>
      <vt:lpstr>'příklad 1'!Názvy_tisku</vt:lpstr>
      <vt:lpstr>'příklad 2'!Názvy_tisku</vt:lpstr>
      <vt:lpstr>'příklad 3 CHLS+NO'!Názvy_tisku</vt:lpstr>
      <vt:lpstr>protokol!Oblast_tisku</vt:lpstr>
      <vt:lpstr>'příklad 1'!Oblast_tisku</vt:lpstr>
      <vt:lpstr>'příklad 2'!Oblast_tisku</vt:lpstr>
      <vt:lpstr>'příklad 3 CHLS+NO'!Oblast_tisku</vt:lpstr>
      <vt:lpstr>'seznam dotčených H-vět'!OLE_LINK87</vt:lpstr>
      <vt:lpstr>'seznam dotčených H-vět'!OLE_LINK89</vt:lpstr>
      <vt:lpstr>'seznam dotčených H-vět'!OLE_LINK93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envigroup</dc:creator>
  <cp:lastModifiedBy>envigroup</cp:lastModifiedBy>
  <cp:lastPrinted>2016-08-24T10:57:06Z</cp:lastPrinted>
  <dcterms:created xsi:type="dcterms:W3CDTF">2016-02-24T18:35:51Z</dcterms:created>
  <dcterms:modified xsi:type="dcterms:W3CDTF">2016-10-09T06:35:12Z</dcterms:modified>
</cp:coreProperties>
</file>